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1835" windowHeight="62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R5" i="1"/>
  <c r="E15"/>
  <c r="H13" s="1"/>
  <c r="H14" s="1"/>
  <c r="S6"/>
  <c r="S7"/>
  <c r="S5"/>
  <c r="T5" s="1"/>
  <c r="U5" s="1"/>
  <c r="K5"/>
  <c r="P6"/>
  <c r="O5"/>
  <c r="P5" s="1"/>
  <c r="Q5" s="1"/>
  <c r="E16"/>
  <c r="E22"/>
  <c r="H5"/>
  <c r="I5" s="1"/>
  <c r="H6"/>
  <c r="H7"/>
  <c r="I7"/>
  <c r="C6"/>
  <c r="D7" s="1"/>
  <c r="C7"/>
  <c r="C5"/>
  <c r="D5" l="1"/>
</calcChain>
</file>

<file path=xl/sharedStrings.xml><?xml version="1.0" encoding="utf-8"?>
<sst xmlns="http://schemas.openxmlformats.org/spreadsheetml/2006/main" count="60" uniqueCount="50">
  <si>
    <t>dist^2</t>
    <phoneticPr fontId="1" type="noConversion"/>
  </si>
  <si>
    <t>w^m-2</t>
    <phoneticPr fontId="1" type="noConversion"/>
  </si>
  <si>
    <t>venus</t>
    <phoneticPr fontId="1" type="noConversion"/>
  </si>
  <si>
    <t>earth</t>
    <phoneticPr fontId="1" type="noConversion"/>
  </si>
  <si>
    <t>mars</t>
    <phoneticPr fontId="1" type="noConversion"/>
  </si>
  <si>
    <t>solar constant</t>
    <phoneticPr fontId="1" type="noConversion"/>
  </si>
  <si>
    <t>dist to sun</t>
    <phoneticPr fontId="1" type="noConversion"/>
  </si>
  <si>
    <t>10^6 km</t>
    <phoneticPr fontId="1" type="noConversion"/>
  </si>
  <si>
    <t>Earth=1</t>
    <phoneticPr fontId="1" type="noConversion"/>
  </si>
  <si>
    <t>atmos press.</t>
    <phoneticPr fontId="1" type="noConversion"/>
  </si>
  <si>
    <t>local planets</t>
    <phoneticPr fontId="1" type="noConversion"/>
  </si>
  <si>
    <t>CO2</t>
    <phoneticPr fontId="1" type="noConversion"/>
  </si>
  <si>
    <t>%</t>
    <phoneticPr fontId="1" type="noConversion"/>
  </si>
  <si>
    <t>oC</t>
    <phoneticPr fontId="1" type="noConversion"/>
  </si>
  <si>
    <t>column</t>
    <phoneticPr fontId="1" type="noConversion"/>
  </si>
  <si>
    <t>Bond</t>
    <phoneticPr fontId="1" type="noConversion"/>
  </si>
  <si>
    <t>albedo</t>
    <phoneticPr fontId="1" type="noConversion"/>
  </si>
  <si>
    <t>set=1</t>
    <phoneticPr fontId="1" type="noConversion"/>
  </si>
  <si>
    <t>with earth</t>
    <phoneticPr fontId="1" type="noConversion"/>
  </si>
  <si>
    <t>diff</t>
    <phoneticPr fontId="1" type="noConversion"/>
  </si>
  <si>
    <t>surface T</t>
    <phoneticPr fontId="1" type="noConversion"/>
  </si>
  <si>
    <t>Substituting the measured values for the Sun and Earth yields:</t>
  </si>
  <si>
    <t>[43]</t>
  </si>
  <si>
    <t>[44]</t>
  </si>
  <si>
    <t>With the average emissivity</t>
  </si>
  <si>
    <t>set to unity, the effective temperature of the Earth is:</t>
  </si>
  <si>
    <t>or −18.8 °C.</t>
  </si>
  <si>
    <t>Ts</t>
    <phoneticPr fontId="1" type="noConversion"/>
  </si>
  <si>
    <t>Rs</t>
    <phoneticPr fontId="1" type="noConversion"/>
  </si>
  <si>
    <t>D</t>
    <phoneticPr fontId="1" type="noConversion"/>
  </si>
  <si>
    <t>alpha</t>
    <phoneticPr fontId="1" type="noConversion"/>
  </si>
  <si>
    <t>no-greenhouse</t>
    <phoneticPr fontId="1" type="noConversion"/>
  </si>
  <si>
    <t>oC</t>
    <phoneticPr fontId="1" type="noConversion"/>
  </si>
  <si>
    <t>T @ 1 bar</t>
    <phoneticPr fontId="1" type="noConversion"/>
  </si>
  <si>
    <t>like earth</t>
    <phoneticPr fontId="1" type="noConversion"/>
  </si>
  <si>
    <t>GGE</t>
    <phoneticPr fontId="1" type="noConversion"/>
  </si>
  <si>
    <t>boost</t>
    <phoneticPr fontId="1" type="noConversion"/>
  </si>
  <si>
    <t>oC per</t>
    <phoneticPr fontId="1" type="noConversion"/>
  </si>
  <si>
    <t>doubling</t>
    <phoneticPr fontId="1" type="noConversion"/>
  </si>
  <si>
    <t>CO2 doublings</t>
    <phoneticPr fontId="1" type="noConversion"/>
  </si>
  <si>
    <t>@ 1 bar</t>
    <phoneticPr fontId="1" type="noConversion"/>
  </si>
  <si>
    <t>CO2 above</t>
    <phoneticPr fontId="1" type="noConversion"/>
  </si>
  <si>
    <t>total colum</t>
    <phoneticPr fontId="1" type="noConversion"/>
  </si>
  <si>
    <t>1 bar (ratio)</t>
    <phoneticPr fontId="1" type="noConversion"/>
  </si>
  <si>
    <t>1.7 to 4?</t>
    <phoneticPr fontId="1" type="noConversion"/>
  </si>
  <si>
    <t>@1bar</t>
    <phoneticPr fontId="1" type="noConversion"/>
  </si>
  <si>
    <t>@surface</t>
    <phoneticPr fontId="1" type="noConversion"/>
  </si>
  <si>
    <t>T oC</t>
    <phoneticPr fontId="1" type="noConversion"/>
  </si>
  <si>
    <t>360 oK</t>
    <phoneticPr fontId="1" type="noConversion"/>
  </si>
  <si>
    <t>Venus 1 bar T was from White -&gt;</t>
    <phoneticPr fontId="1" type="noConversion"/>
  </si>
</sst>
</file>

<file path=xl/styles.xml><?xml version="1.0" encoding="utf-8"?>
<styleSheet xmlns="http://schemas.openxmlformats.org/spreadsheetml/2006/main">
  <numFmts count="6">
    <numFmt numFmtId="177" formatCode="0.0000_ "/>
    <numFmt numFmtId="178" formatCode="0.000_ "/>
    <numFmt numFmtId="179" formatCode="0.00_ "/>
    <numFmt numFmtId="180" formatCode="0.0_ "/>
    <numFmt numFmtId="181" formatCode="0_ "/>
    <numFmt numFmtId="187" formatCode="0;__x0000_"/>
  </numFmts>
  <fonts count="4">
    <font>
      <sz val="12"/>
      <name val="Arial"/>
      <family val="2"/>
    </font>
    <font>
      <sz val="9"/>
      <name val="宋体"/>
      <charset val="134"/>
    </font>
    <font>
      <u/>
      <sz val="12"/>
      <color indexed="12"/>
      <name val="Arial"/>
      <family val="2"/>
    </font>
    <font>
      <b/>
      <sz val="12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>
      <alignment vertical="center"/>
    </xf>
    <xf numFmtId="178" fontId="0" fillId="0" borderId="0" xfId="0" applyNumberFormat="1">
      <alignment vertical="center"/>
    </xf>
    <xf numFmtId="181" fontId="0" fillId="0" borderId="0" xfId="0" applyNumberFormat="1">
      <alignment vertical="center"/>
    </xf>
    <xf numFmtId="18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80" fontId="0" fillId="0" borderId="0" xfId="0" applyNumberFormat="1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Alignment="1">
      <alignment horizontal="left" vertical="center" indent="1"/>
    </xf>
    <xf numFmtId="0" fontId="2" fillId="0" borderId="0" xfId="1" applyAlignment="1" applyProtection="1">
      <alignment horizontal="left" vertical="center" indent="1"/>
    </xf>
    <xf numFmtId="0" fontId="2" fillId="0" borderId="0" xfId="1" applyAlignment="1" applyProtection="1">
      <alignment vertical="center"/>
    </xf>
    <xf numFmtId="11" fontId="0" fillId="0" borderId="0" xfId="0" applyNumberFormat="1">
      <alignment vertical="center"/>
    </xf>
    <xf numFmtId="187" fontId="0" fillId="0" borderId="0" xfId="0" applyNumberFormat="1" applyAlignment="1">
      <alignment horizontal="center" vertical="center"/>
    </xf>
    <xf numFmtId="187" fontId="0" fillId="0" borderId="0" xfId="0" applyNumberFormat="1">
      <alignment vertical="center"/>
    </xf>
    <xf numFmtId="187" fontId="0" fillId="3" borderId="0" xfId="0" applyNumberFormat="1" applyFill="1">
      <alignment vertical="center"/>
    </xf>
    <xf numFmtId="179" fontId="0" fillId="3" borderId="0" xfId="0" applyNumberFormat="1" applyFill="1">
      <alignment vertical="center"/>
    </xf>
    <xf numFmtId="0" fontId="0" fillId="0" borderId="0" xfId="0" quotePrefix="1" applyAlignment="1">
      <alignment horizontal="center" vertical="center"/>
    </xf>
    <xf numFmtId="0" fontId="0" fillId="3" borderId="0" xfId="0" applyFill="1" applyAlignment="1">
      <alignment horizontal="center" vertical="center"/>
    </xf>
    <xf numFmtId="180" fontId="3" fillId="0" borderId="0" xfId="0" applyNumberFormat="1" applyFont="1" applyAlignment="1">
      <alignment horizontal="center" vertical="center"/>
    </xf>
    <xf numFmtId="0" fontId="0" fillId="0" borderId="0" xfId="0" quotePrefix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13</xdr:row>
      <xdr:rowOff>114300</xdr:rowOff>
    </xdr:to>
    <xdr:sp macro="" textlink="">
      <xdr:nvSpPr>
        <xdr:cNvPr id="1025" name="AutoShape 1" descr="T_{\rm S} = 5778 \ \mathrm{K},"/>
        <xdr:cNvSpPr>
          <a:spLocks noChangeAspect="1" noChangeArrowheads="1"/>
        </xdr:cNvSpPr>
      </xdr:nvSpPr>
      <xdr:spPr bwMode="auto">
        <a:xfrm>
          <a:off x="0" y="22955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2</xdr:col>
      <xdr:colOff>228600</xdr:colOff>
      <xdr:row>14</xdr:row>
      <xdr:rowOff>19050</xdr:rowOff>
    </xdr:to>
    <xdr:pic>
      <xdr:nvPicPr>
        <xdr:cNvPr id="1026" name="Picture 2" descr="R_{\rm S} = 6.96 \times 10^8 \ \mathrm{m},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486025"/>
          <a:ext cx="1552575" cy="2095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2</xdr:col>
      <xdr:colOff>323850</xdr:colOff>
      <xdr:row>15</xdr:row>
      <xdr:rowOff>19050</xdr:rowOff>
    </xdr:to>
    <xdr:pic>
      <xdr:nvPicPr>
        <xdr:cNvPr id="1027" name="Picture 3" descr="D = 1.496 \times 10^{11} \ \mathrm{m},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676525"/>
          <a:ext cx="1647825" cy="2095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228600</xdr:colOff>
      <xdr:row>15</xdr:row>
      <xdr:rowOff>133350</xdr:rowOff>
    </xdr:to>
    <xdr:pic>
      <xdr:nvPicPr>
        <xdr:cNvPr id="1028" name="Picture 4" descr="\alpha = 0.306 \ 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2867025"/>
          <a:ext cx="78105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18</xdr:row>
      <xdr:rowOff>114300</xdr:rowOff>
    </xdr:to>
    <xdr:pic>
      <xdr:nvPicPr>
        <xdr:cNvPr id="1029" name="Picture 5" descr=" \overline{\varepsilon} 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3438525"/>
          <a:ext cx="9525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714375</xdr:colOff>
      <xdr:row>20</xdr:row>
      <xdr:rowOff>171450</xdr:rowOff>
    </xdr:to>
    <xdr:pic>
      <xdr:nvPicPr>
        <xdr:cNvPr id="1030" name="Picture 6" descr="T_{\rm E} = 254.356\  \mathrm{K}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3819525"/>
          <a:ext cx="1266825" cy="1714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19050</xdr:colOff>
      <xdr:row>16</xdr:row>
      <xdr:rowOff>47625</xdr:rowOff>
    </xdr:from>
    <xdr:to>
      <xdr:col>8</xdr:col>
      <xdr:colOff>714375</xdr:colOff>
      <xdr:row>19</xdr:row>
      <xdr:rowOff>47625</xdr:rowOff>
    </xdr:to>
    <xdr:pic>
      <xdr:nvPicPr>
        <xdr:cNvPr id="1031" name="Picture 7" descr="T_P = T_S\sqrt{\frac{R_S\sqrt{\frac{1-\alpha}{\overline{\varepsilon}}}}{2D}} \qquad \qquad (7) 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867150" y="3105150"/>
          <a:ext cx="2552700" cy="571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n.wikipedia.org/wiki/Black-body_radiation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en.wikipedia.org/wiki/Black-body_radiation" TargetMode="External"/><Relationship Id="rId1" Type="http://schemas.openxmlformats.org/officeDocument/2006/relationships/hyperlink" Target="https://en.wikipedia.org/wiki/Black-body_radiation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en.wikipedia.org/wiki/Effective_temperature" TargetMode="External"/><Relationship Id="rId4" Type="http://schemas.openxmlformats.org/officeDocument/2006/relationships/hyperlink" Target="https://en.wikipedia.org/wiki/Black-body_radi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3"/>
  <sheetViews>
    <sheetView tabSelected="1" topLeftCell="A4" workbookViewId="0">
      <selection activeCell="H23" sqref="H23"/>
    </sheetView>
  </sheetViews>
  <sheetFormatPr defaultRowHeight="15"/>
  <cols>
    <col min="1" max="1" width="6.44140625" customWidth="1"/>
    <col min="2" max="2" width="9" customWidth="1"/>
    <col min="3" max="3" width="6.21875" customWidth="1"/>
    <col min="4" max="4" width="12" customWidth="1"/>
    <col min="5" max="5" width="16" customWidth="1"/>
    <col min="6" max="6" width="5.33203125" customWidth="1"/>
    <col min="7" max="7" width="8.21875" customWidth="1"/>
    <col min="8" max="8" width="8.109375" customWidth="1"/>
    <col min="9" max="9" width="8.6640625" customWidth="1"/>
    <col min="10" max="10" width="12.6640625" customWidth="1"/>
    <col min="11" max="11" width="10.5546875" customWidth="1"/>
    <col min="12" max="12" width="11.77734375" customWidth="1"/>
    <col min="13" max="13" width="6.88671875" customWidth="1"/>
    <col min="14" max="14" width="12.33203125" customWidth="1"/>
    <col min="16" max="17" width="6.33203125" customWidth="1"/>
    <col min="18" max="18" width="8" customWidth="1"/>
    <col min="20" max="20" width="6.44140625" customWidth="1"/>
  </cols>
  <sheetData>
    <row r="1" spans="1:21">
      <c r="A1" t="s">
        <v>10</v>
      </c>
      <c r="R1" s="20" t="s">
        <v>45</v>
      </c>
      <c r="U1" s="20" t="s">
        <v>46</v>
      </c>
    </row>
    <row r="2" spans="1:21">
      <c r="B2" s="4" t="s">
        <v>6</v>
      </c>
      <c r="C2" s="4"/>
      <c r="D2" s="4" t="s">
        <v>5</v>
      </c>
      <c r="E2" t="s">
        <v>9</v>
      </c>
      <c r="F2" s="4" t="s">
        <v>11</v>
      </c>
      <c r="G2" s="4" t="s">
        <v>20</v>
      </c>
      <c r="H2" s="4" t="s">
        <v>14</v>
      </c>
      <c r="I2" s="4" t="s">
        <v>18</v>
      </c>
      <c r="J2" s="4" t="s">
        <v>39</v>
      </c>
      <c r="K2" s="4" t="s">
        <v>41</v>
      </c>
      <c r="L2" s="4" t="s">
        <v>39</v>
      </c>
      <c r="M2" s="4" t="s">
        <v>15</v>
      </c>
      <c r="N2" s="4" t="s">
        <v>31</v>
      </c>
      <c r="O2" s="4" t="s">
        <v>33</v>
      </c>
      <c r="P2" s="4" t="s">
        <v>35</v>
      </c>
      <c r="Q2" s="4" t="s">
        <v>4</v>
      </c>
      <c r="R2" s="4" t="s">
        <v>37</v>
      </c>
      <c r="S2" s="20" t="s">
        <v>46</v>
      </c>
      <c r="T2" s="4" t="s">
        <v>4</v>
      </c>
      <c r="U2" s="4" t="s">
        <v>37</v>
      </c>
    </row>
    <row r="3" spans="1:21">
      <c r="B3" s="4" t="s">
        <v>7</v>
      </c>
      <c r="C3" s="4" t="s">
        <v>0</v>
      </c>
      <c r="D3" s="4" t="s">
        <v>1</v>
      </c>
      <c r="E3" s="4" t="s">
        <v>8</v>
      </c>
      <c r="F3" s="4" t="s">
        <v>12</v>
      </c>
      <c r="G3" s="4" t="s">
        <v>13</v>
      </c>
      <c r="H3" s="4" t="s">
        <v>11</v>
      </c>
      <c r="I3" s="4" t="s">
        <v>17</v>
      </c>
      <c r="J3" s="4" t="s">
        <v>42</v>
      </c>
      <c r="K3" s="4" t="s">
        <v>43</v>
      </c>
      <c r="L3" s="17" t="s">
        <v>40</v>
      </c>
      <c r="M3" s="4" t="s">
        <v>16</v>
      </c>
      <c r="N3" s="4" t="s">
        <v>32</v>
      </c>
      <c r="O3" s="4" t="s">
        <v>34</v>
      </c>
      <c r="P3" s="4" t="s">
        <v>36</v>
      </c>
      <c r="Q3" s="4" t="s">
        <v>19</v>
      </c>
      <c r="R3" s="4" t="s">
        <v>38</v>
      </c>
      <c r="S3" s="4" t="s">
        <v>47</v>
      </c>
      <c r="T3" s="4" t="s">
        <v>19</v>
      </c>
      <c r="U3" s="4" t="s">
        <v>38</v>
      </c>
    </row>
    <row r="4" spans="1:21">
      <c r="B4" s="4"/>
      <c r="C4" s="4"/>
      <c r="D4" s="4"/>
      <c r="E4" s="4"/>
    </row>
    <row r="5" spans="1:21" ht="15.75">
      <c r="A5" t="s">
        <v>2</v>
      </c>
      <c r="B5" s="4">
        <v>108</v>
      </c>
      <c r="C5" s="4">
        <f>B5^2</f>
        <v>11664</v>
      </c>
      <c r="D5" s="3">
        <f>D6*C6/C5</f>
        <v>2613.3211522633742</v>
      </c>
      <c r="E5" s="4">
        <v>92</v>
      </c>
      <c r="F5" s="4">
        <v>96.5</v>
      </c>
      <c r="G5" s="4">
        <v>462</v>
      </c>
      <c r="H5" s="5">
        <f>E5*F5/100</f>
        <v>88.78</v>
      </c>
      <c r="I5" s="4">
        <f>I6*H5/H6</f>
        <v>221950</v>
      </c>
      <c r="J5" s="4">
        <v>17.760000000000002</v>
      </c>
      <c r="K5" s="4">
        <f>F5/F6</f>
        <v>2412.5</v>
      </c>
      <c r="L5" s="4">
        <v>11.24</v>
      </c>
      <c r="M5" s="4">
        <v>0.9</v>
      </c>
      <c r="N5" s="4">
        <v>26.2</v>
      </c>
      <c r="O5" s="4">
        <f>360-273.2</f>
        <v>86.800000000000011</v>
      </c>
      <c r="P5" s="4">
        <f>O5-N5</f>
        <v>60.600000000000009</v>
      </c>
      <c r="Q5" s="4">
        <f>P5-P6</f>
        <v>26.800000000000011</v>
      </c>
      <c r="R5" s="19">
        <f>Q5/L5</f>
        <v>2.3843416370106771</v>
      </c>
      <c r="S5" s="4">
        <f>G5</f>
        <v>462</v>
      </c>
      <c r="T5" s="4">
        <f>S5-S6</f>
        <v>447</v>
      </c>
      <c r="U5" s="7">
        <f>T5/J5</f>
        <v>25.168918918918916</v>
      </c>
    </row>
    <row r="6" spans="1:21">
      <c r="A6" t="s">
        <v>3</v>
      </c>
      <c r="B6" s="13">
        <v>149.6</v>
      </c>
      <c r="C6" s="4">
        <f>B6^2</f>
        <v>22380.16</v>
      </c>
      <c r="D6" s="3">
        <v>1362</v>
      </c>
      <c r="E6" s="4">
        <v>1</v>
      </c>
      <c r="F6" s="4">
        <v>0.04</v>
      </c>
      <c r="G6" s="4">
        <v>15</v>
      </c>
      <c r="H6" s="6">
        <f>E6*F6/100</f>
        <v>4.0000000000000002E-4</v>
      </c>
      <c r="I6" s="4">
        <v>1</v>
      </c>
      <c r="J6" s="4">
        <v>1</v>
      </c>
      <c r="K6" s="4">
        <v>1</v>
      </c>
      <c r="L6" s="4">
        <v>0</v>
      </c>
      <c r="M6" s="5">
        <v>0.30599999999999999</v>
      </c>
      <c r="N6" s="4">
        <v>-18.8</v>
      </c>
      <c r="O6" s="4">
        <v>15</v>
      </c>
      <c r="P6" s="4">
        <f>O6-N6</f>
        <v>33.799999999999997</v>
      </c>
      <c r="Q6" s="8"/>
      <c r="R6" s="4" t="s">
        <v>44</v>
      </c>
      <c r="S6" s="4">
        <f>G6</f>
        <v>15</v>
      </c>
      <c r="T6" s="8"/>
      <c r="U6" s="8"/>
    </row>
    <row r="7" spans="1:21">
      <c r="A7" t="s">
        <v>4</v>
      </c>
      <c r="B7" s="4">
        <v>228</v>
      </c>
      <c r="C7" s="4">
        <f>B7^2</f>
        <v>51984</v>
      </c>
      <c r="D7" s="3">
        <f>D6*C6/C7</f>
        <v>586.36845798707293</v>
      </c>
      <c r="E7" s="4">
        <v>6.4000000000000003E-3</v>
      </c>
      <c r="F7" s="4">
        <v>96</v>
      </c>
      <c r="G7" s="4">
        <v>-63</v>
      </c>
      <c r="H7" s="6">
        <f>E7*F7/100</f>
        <v>6.1440000000000002E-3</v>
      </c>
      <c r="I7" s="7">
        <f>I6*H7/H6</f>
        <v>15.36</v>
      </c>
      <c r="J7" s="18">
        <v>3.95</v>
      </c>
      <c r="K7" s="8"/>
      <c r="L7" s="8"/>
      <c r="M7" s="4">
        <v>0.25</v>
      </c>
      <c r="N7" s="4">
        <v>-63.1</v>
      </c>
      <c r="O7" s="8"/>
      <c r="P7" s="8"/>
      <c r="Q7" s="8"/>
      <c r="R7" s="8"/>
      <c r="S7" s="18">
        <f>G7</f>
        <v>-63</v>
      </c>
      <c r="T7" s="8"/>
      <c r="U7" s="8"/>
    </row>
    <row r="11" spans="1:21">
      <c r="A11" t="s">
        <v>21</v>
      </c>
      <c r="K11" t="s">
        <v>49</v>
      </c>
      <c r="N11" t="s">
        <v>48</v>
      </c>
    </row>
    <row r="12" spans="1:21">
      <c r="A12" s="9"/>
    </row>
    <row r="13" spans="1:21">
      <c r="A13" s="10" t="s">
        <v>22</v>
      </c>
      <c r="D13" t="s">
        <v>27</v>
      </c>
      <c r="E13">
        <v>5778</v>
      </c>
      <c r="H13" s="1">
        <f>E13*SQRT((E14*SQRT(1-M7))/(2*E15))</f>
        <v>210.07049163256286</v>
      </c>
    </row>
    <row r="14" spans="1:21">
      <c r="A14" s="10" t="s">
        <v>22</v>
      </c>
      <c r="D14" t="s">
        <v>28</v>
      </c>
      <c r="E14" s="12">
        <v>696000000</v>
      </c>
      <c r="G14" s="9"/>
      <c r="H14" s="1">
        <f>H13-273.2</f>
        <v>-63.129508367437126</v>
      </c>
    </row>
    <row r="15" spans="1:21">
      <c r="A15" s="10" t="s">
        <v>22</v>
      </c>
      <c r="D15" t="s">
        <v>29</v>
      </c>
      <c r="E15" s="15">
        <f>B7*1000000000</f>
        <v>228000000000</v>
      </c>
      <c r="G15" s="9"/>
    </row>
    <row r="16" spans="1:21">
      <c r="A16" s="10" t="s">
        <v>23</v>
      </c>
      <c r="D16" t="s">
        <v>30</v>
      </c>
      <c r="E16" s="16">
        <f>M7</f>
        <v>0.25</v>
      </c>
    </row>
    <row r="18" spans="1:5">
      <c r="A18" t="s">
        <v>24</v>
      </c>
    </row>
    <row r="19" spans="1:5">
      <c r="A19" s="11" t="s">
        <v>25</v>
      </c>
    </row>
    <row r="20" spans="1:5">
      <c r="A20" s="9"/>
    </row>
    <row r="21" spans="1:5">
      <c r="A21" s="9"/>
      <c r="E21" s="2"/>
    </row>
    <row r="22" spans="1:5">
      <c r="E22" s="14">
        <f>254.4+18.8</f>
        <v>273.2</v>
      </c>
    </row>
    <row r="23" spans="1:5">
      <c r="A23" t="s">
        <v>26</v>
      </c>
    </row>
  </sheetData>
  <phoneticPr fontId="1" type="noConversion"/>
  <hyperlinks>
    <hyperlink ref="A13" r:id="rId1" location="cite_note-NASA-43" display="https://en.wikipedia.org/wiki/Black-body_radiation - cite_note-NASA-43"/>
    <hyperlink ref="A14" r:id="rId2" location="cite_note-NASA-43" display="https://en.wikipedia.org/wiki/Black-body_radiation - cite_note-NASA-43"/>
    <hyperlink ref="A15" r:id="rId3" location="cite_note-NASA-43" display="https://en.wikipedia.org/wiki/Black-body_radiation - cite_note-NASA-43"/>
    <hyperlink ref="A16" r:id="rId4" location="cite_note-Cole-44" display="https://en.wikipedia.org/wiki/Black-body_radiation - cite_note-Cole-44"/>
    <hyperlink ref="A19" r:id="rId5" tooltip="Effective temperature" display="https://en.wikipedia.org/wiki/Effective_temperature"/>
  </hyperlinks>
  <pageMargins left="0.75" right="0.75" top="1" bottom="1" header="0.5" footer="0.5"/>
  <pageSetup paperSize="9" orientation="portrait" horizontalDpi="4294967293" verticalDpi="4294967293" r:id="rId6"/>
  <headerFooter alignWithMargins="0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XTBG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</dc:creator>
  <cp:lastModifiedBy>DAS</cp:lastModifiedBy>
  <dcterms:created xsi:type="dcterms:W3CDTF">2015-08-18T00:35:37Z</dcterms:created>
  <dcterms:modified xsi:type="dcterms:W3CDTF">2015-08-18T07:55:56Z</dcterms:modified>
</cp:coreProperties>
</file>