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beka\Desktop\"/>
    </mc:Choice>
  </mc:AlternateContent>
  <bookViews>
    <workbookView xWindow="120" yWindow="75" windowWidth="15480" windowHeight="9030"/>
  </bookViews>
  <sheets>
    <sheet name="גיליון1" sheetId="1" r:id="rId1"/>
    <sheet name="גיליון2" sheetId="2" r:id="rId2"/>
    <sheet name="גיליון3" sheetId="3" r:id="rId3"/>
  </sheets>
  <calcPr calcId="152511"/>
</workbook>
</file>

<file path=xl/calcChain.xml><?xml version="1.0" encoding="utf-8"?>
<calcChain xmlns="http://schemas.openxmlformats.org/spreadsheetml/2006/main">
  <c r="E11" i="1" l="1"/>
  <c r="E26" i="1" s="1"/>
  <c r="D7" i="1"/>
  <c r="D17" i="1"/>
  <c r="D25" i="1" s="1"/>
  <c r="D11" i="1"/>
  <c r="D24" i="1" s="1"/>
  <c r="D26" i="1"/>
  <c r="D23" i="1"/>
  <c r="D22" i="1"/>
  <c r="D19" i="1"/>
  <c r="D18" i="1"/>
  <c r="D16" i="1"/>
  <c r="D15" i="1"/>
  <c r="C7" i="1"/>
  <c r="C18" i="1" s="1"/>
  <c r="C21" i="1"/>
  <c r="C23" i="1" s="1"/>
  <c r="C11" i="1"/>
  <c r="C24" i="1"/>
  <c r="C20" i="1"/>
  <c r="C19" i="1"/>
  <c r="C16" i="1"/>
  <c r="C15" i="1"/>
  <c r="E15" i="1" l="1"/>
  <c r="E19" i="1"/>
  <c r="E23" i="1"/>
  <c r="C25" i="1"/>
  <c r="E16" i="1"/>
  <c r="E20" i="1"/>
  <c r="E24" i="1"/>
  <c r="C17" i="1"/>
  <c r="C22" i="1"/>
  <c r="C26" i="1"/>
  <c r="D20" i="1"/>
  <c r="E17" i="1"/>
  <c r="E21" i="1"/>
  <c r="E25" i="1"/>
  <c r="D21" i="1"/>
  <c r="E18" i="1"/>
  <c r="E22" i="1"/>
</calcChain>
</file>

<file path=xl/sharedStrings.xml><?xml version="1.0" encoding="utf-8"?>
<sst xmlns="http://schemas.openxmlformats.org/spreadsheetml/2006/main" count="19" uniqueCount="16">
  <si>
    <t>VOLT</t>
  </si>
  <si>
    <t>PRIME</t>
  </si>
  <si>
    <t>EPA MPGe</t>
  </si>
  <si>
    <t>CO2e/kWh</t>
  </si>
  <si>
    <t>Power plants up-stream emissions</t>
  </si>
  <si>
    <t>Electricity distribution losses</t>
  </si>
  <si>
    <t>EPA MPG</t>
  </si>
  <si>
    <t>HV Emissions [CO2e/mile}</t>
  </si>
  <si>
    <t>HV Upstrem emissions [CO2/mile]</t>
  </si>
  <si>
    <t>Total EV Emissions [CO2e/mile]</t>
  </si>
  <si>
    <t>Total HV Emissions [CO2e/mile]</t>
  </si>
  <si>
    <t>MILES</t>
  </si>
  <si>
    <t>PRIUS ECO</t>
  </si>
  <si>
    <t>times combustion emissions</t>
  </si>
  <si>
    <t>Electricity production emissions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</si>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</sst>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177"/>
    </font>
    <font>
      <sz val="8"/>
      <name val="Arial"/>
      <charset val="177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60916372170448"/>
          <c:y val="0.11154609484514016"/>
          <c:w val="0.7485044530167263"/>
          <c:h val="0.73581283617145088"/>
        </c:manualLayout>
      </c:layout>
      <c:scatterChart>
        <c:scatterStyle val="lineMarker"/>
        <c:varyColors val="0"/>
        <c:ser>
          <c:idx val="0"/>
          <c:order val="0"/>
          <c:tx>
            <c:strRef>
              <c:f>גיליון1!$C$13</c:f>
              <c:strCache>
                <c:ptCount val="1"/>
                <c:pt idx="0">
                  <c:v>VOLT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גיליון1!$B$14:$B$26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53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</c:numCache>
            </c:numRef>
          </c:xVal>
          <c:yVal>
            <c:numRef>
              <c:f>גיליון1!$C$14:$C$26</c:f>
              <c:numCache>
                <c:formatCode>0</c:formatCode>
                <c:ptCount val="13"/>
                <c:pt idx="0" formatCode="General">
                  <c:v>0</c:v>
                </c:pt>
                <c:pt idx="1">
                  <c:v>1107.6080340839931</c:v>
                </c:pt>
                <c:pt idx="2">
                  <c:v>2215.2160681679861</c:v>
                </c:pt>
                <c:pt idx="3">
                  <c:v>2769.0200852099824</c:v>
                </c:pt>
                <c:pt idx="4">
                  <c:v>3322.8241022519787</c:v>
                </c:pt>
                <c:pt idx="5">
                  <c:v>4430.4321363359722</c:v>
                </c:pt>
                <c:pt idx="6">
                  <c:v>5538.0401704199649</c:v>
                </c:pt>
                <c:pt idx="7">
                  <c:v>5870.3225806451628</c:v>
                </c:pt>
                <c:pt idx="8">
                  <c:v>7641.3225806451628</c:v>
                </c:pt>
                <c:pt idx="9">
                  <c:v>10171.322580645163</c:v>
                </c:pt>
                <c:pt idx="10">
                  <c:v>12701.322580645163</c:v>
                </c:pt>
                <c:pt idx="11">
                  <c:v>15231.322580645163</c:v>
                </c:pt>
                <c:pt idx="12">
                  <c:v>17761.322580645163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גיליון1!$D$13</c:f>
              <c:strCache>
                <c:ptCount val="1"/>
                <c:pt idx="0">
                  <c:v>PRIME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גיליון1!$B$14:$B$26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53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</c:numCache>
            </c:numRef>
          </c:xVal>
          <c:yVal>
            <c:numRef>
              <c:f>גיליון1!$D$14:$D$26</c:f>
              <c:numCache>
                <c:formatCode>0</c:formatCode>
                <c:ptCount val="13"/>
                <c:pt idx="0">
                  <c:v>0</c:v>
                </c:pt>
                <c:pt idx="1">
                  <c:v>882.75527528498685</c:v>
                </c:pt>
                <c:pt idx="2">
                  <c:v>1765.5105505699737</c:v>
                </c:pt>
                <c:pt idx="3">
                  <c:v>2206.888188212467</c:v>
                </c:pt>
                <c:pt idx="4">
                  <c:v>3191.888188212467</c:v>
                </c:pt>
                <c:pt idx="5">
                  <c:v>5161.888188212467</c:v>
                </c:pt>
                <c:pt idx="6">
                  <c:v>7131.888188212467</c:v>
                </c:pt>
                <c:pt idx="7">
                  <c:v>7722.888188212467</c:v>
                </c:pt>
                <c:pt idx="8">
                  <c:v>9101.888188212466</c:v>
                </c:pt>
                <c:pt idx="9">
                  <c:v>11071.888188212466</c:v>
                </c:pt>
                <c:pt idx="10">
                  <c:v>13041.888188212466</c:v>
                </c:pt>
                <c:pt idx="11">
                  <c:v>15011.888188212466</c:v>
                </c:pt>
                <c:pt idx="12">
                  <c:v>16981.888188212466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גיליון1!$E$13</c:f>
              <c:strCache>
                <c:ptCount val="1"/>
                <c:pt idx="0">
                  <c:v>PRIUS ECO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גיליון1!$B$14:$B$26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53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100</c:v>
                </c:pt>
              </c:numCache>
            </c:numRef>
          </c:xVal>
          <c:yVal>
            <c:numRef>
              <c:f>גיליון1!$E$14:$E$26</c:f>
              <c:numCache>
                <c:formatCode>General</c:formatCode>
                <c:ptCount val="13"/>
                <c:pt idx="0">
                  <c:v>0</c:v>
                </c:pt>
                <c:pt idx="1">
                  <c:v>1900</c:v>
                </c:pt>
                <c:pt idx="2">
                  <c:v>3800</c:v>
                </c:pt>
                <c:pt idx="3">
                  <c:v>4750</c:v>
                </c:pt>
                <c:pt idx="4">
                  <c:v>5700</c:v>
                </c:pt>
                <c:pt idx="5">
                  <c:v>7600</c:v>
                </c:pt>
                <c:pt idx="6">
                  <c:v>9500</c:v>
                </c:pt>
                <c:pt idx="7">
                  <c:v>10070</c:v>
                </c:pt>
                <c:pt idx="8">
                  <c:v>11400</c:v>
                </c:pt>
                <c:pt idx="9">
                  <c:v>13300</c:v>
                </c:pt>
                <c:pt idx="10">
                  <c:v>15200</c:v>
                </c:pt>
                <c:pt idx="11">
                  <c:v>17100</c:v>
                </c:pt>
                <c:pt idx="12">
                  <c:v>19000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538160"/>
        <c:axId val="608538720"/>
      </c:scatterChart>
      <c:valAx>
        <c:axId val="60853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Miles Driven</a:t>
                </a:r>
              </a:p>
            </c:rich>
          </c:tx>
          <c:layout>
            <c:manualLayout>
              <c:xMode val="edge"/>
              <c:yMode val="edge"/>
              <c:x val="0.4750508261812823"/>
              <c:y val="0.915852147149571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608538720"/>
        <c:crosses val="autoZero"/>
        <c:crossBetween val="midCat"/>
      </c:valAx>
      <c:valAx>
        <c:axId val="60853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grams CO2e</a:t>
                </a:r>
              </a:p>
            </c:rich>
          </c:tx>
          <c:layout>
            <c:manualLayout>
              <c:xMode val="edge"/>
              <c:yMode val="edge"/>
              <c:x val="3.1936189995380324E-2"/>
              <c:y val="0.391389806474176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6085381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940178120669053"/>
          <c:y val="1.5655592258967042E-2"/>
          <c:w val="0.54091921804675425"/>
          <c:h val="5.08806748416428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95250</xdr:rowOff>
    </xdr:from>
    <xdr:to>
      <xdr:col>5</xdr:col>
      <xdr:colOff>419100</xdr:colOff>
      <xdr:row>57</xdr:row>
      <xdr:rowOff>104775</xdr:rowOff>
    </xdr:to>
    <xdr:graphicFrame macro="">
      <xdr:nvGraphicFramePr>
        <xdr:cNvPr id="1031" name="תרשים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7"/>
  <sheetViews>
    <sheetView tabSelected="1" workbookViewId="0">
      <selection activeCell="Y12" sqref="Y12"/>
    </sheetView>
  </sheetViews>
  <sheetFormatPr defaultRowHeight="12.75" x14ac:dyDescent="0.2"/>
  <cols>
    <col min="1" max="1" width="4.28515625" customWidth="1"/>
    <col min="2" max="2" width="30.28515625" customWidth="1"/>
    <col min="3" max="5" width="10.7109375" customWidth="1"/>
  </cols>
  <sheetData>
    <row r="1" spans="2:25" x14ac:dyDescent="0.2">
      <c r="B1" t="s">
        <v>14</v>
      </c>
      <c r="C1" s="4">
        <v>300</v>
      </c>
      <c r="D1" t="s">
        <v>3</v>
      </c>
    </row>
    <row r="2" spans="2:25" x14ac:dyDescent="0.2">
      <c r="B2" t="s">
        <v>4</v>
      </c>
      <c r="C2" s="4">
        <v>1.08</v>
      </c>
      <c r="D2" t="s">
        <v>13</v>
      </c>
    </row>
    <row r="3" spans="2:25" x14ac:dyDescent="0.2">
      <c r="B3" t="s">
        <v>5</v>
      </c>
      <c r="C3" s="4">
        <v>7.0000000000000007E-2</v>
      </c>
    </row>
    <row r="4" spans="2:25" x14ac:dyDescent="0.2">
      <c r="B4" s="6"/>
      <c r="C4" s="6"/>
      <c r="D4" s="6"/>
      <c r="E4" s="6"/>
    </row>
    <row r="5" spans="2:25" x14ac:dyDescent="0.2">
      <c r="C5" s="2" t="s">
        <v>0</v>
      </c>
      <c r="D5" s="2" t="s">
        <v>1</v>
      </c>
      <c r="E5" s="2" t="s">
        <v>12</v>
      </c>
    </row>
    <row r="6" spans="2:25" x14ac:dyDescent="0.2">
      <c r="B6" t="s">
        <v>2</v>
      </c>
      <c r="C6" s="2">
        <v>106</v>
      </c>
      <c r="D6" s="2">
        <v>133</v>
      </c>
      <c r="E6" s="2"/>
    </row>
    <row r="7" spans="2:25" x14ac:dyDescent="0.2">
      <c r="B7" t="s">
        <v>9</v>
      </c>
      <c r="C7" s="3">
        <f>PRODUCT(33.7/C6,1/(1-$C$3),$C$1,$C$2)</f>
        <v>110.7608034083993</v>
      </c>
      <c r="D7" s="3">
        <f>PRODUCT(33.7/D6,1/(1-$C$3),$C$1,$C$2)</f>
        <v>88.275527528498685</v>
      </c>
      <c r="E7" s="2"/>
    </row>
    <row r="8" spans="2:25" x14ac:dyDescent="0.2">
      <c r="B8" t="s">
        <v>6</v>
      </c>
      <c r="C8" s="2">
        <v>42</v>
      </c>
      <c r="D8" s="2">
        <v>54</v>
      </c>
      <c r="E8" s="2">
        <v>56</v>
      </c>
    </row>
    <row r="9" spans="2:25" x14ac:dyDescent="0.2">
      <c r="B9" t="s">
        <v>7</v>
      </c>
      <c r="C9" s="5">
        <v>211</v>
      </c>
      <c r="D9" s="5">
        <v>164</v>
      </c>
      <c r="E9" s="5">
        <v>158</v>
      </c>
    </row>
    <row r="10" spans="2:25" x14ac:dyDescent="0.2">
      <c r="B10" t="s">
        <v>8</v>
      </c>
      <c r="C10" s="5">
        <v>42</v>
      </c>
      <c r="D10" s="5">
        <v>33</v>
      </c>
      <c r="E10" s="5">
        <v>32</v>
      </c>
    </row>
    <row r="11" spans="2:25" x14ac:dyDescent="0.2">
      <c r="B11" t="s">
        <v>10</v>
      </c>
      <c r="C11" s="2">
        <f>SUM(C9,C10)</f>
        <v>253</v>
      </c>
      <c r="D11" s="2">
        <f>SUM(D9,D10)</f>
        <v>197</v>
      </c>
      <c r="E11" s="2">
        <f>SUM(E9,E10)</f>
        <v>190</v>
      </c>
    </row>
    <row r="12" spans="2:25" x14ac:dyDescent="0.2">
      <c r="B12" s="6"/>
      <c r="C12" s="7"/>
      <c r="D12" s="7"/>
      <c r="E12" s="7"/>
      <c r="Y12" t="s">
        <v>15</v>
      </c>
    </row>
    <row r="13" spans="2:25" x14ac:dyDescent="0.2">
      <c r="B13" s="1" t="s">
        <v>11</v>
      </c>
      <c r="C13" s="2" t="s">
        <v>0</v>
      </c>
      <c r="D13" s="2" t="s">
        <v>1</v>
      </c>
      <c r="E13" s="2" t="s">
        <v>12</v>
      </c>
      <c r="F13" s="1"/>
      <c r="G13" s="1"/>
    </row>
    <row r="14" spans="2:25" x14ac:dyDescent="0.2">
      <c r="B14">
        <v>0</v>
      </c>
      <c r="C14" s="2">
        <v>0</v>
      </c>
      <c r="D14" s="3">
        <v>0</v>
      </c>
      <c r="E14" s="2">
        <v>0</v>
      </c>
    </row>
    <row r="15" spans="2:25" x14ac:dyDescent="0.2">
      <c r="B15">
        <v>10</v>
      </c>
      <c r="C15" s="3">
        <f t="shared" ref="C15:C21" si="0">PRODUCT(B15,C$7)</f>
        <v>1107.6080340839931</v>
      </c>
      <c r="D15" s="3">
        <f>PRODUCT(B15,D$7)</f>
        <v>882.75527528498685</v>
      </c>
      <c r="E15" s="2">
        <f t="shared" ref="E15:E26" si="1">PRODUCT(B15,E$11)</f>
        <v>1900</v>
      </c>
    </row>
    <row r="16" spans="2:25" x14ac:dyDescent="0.2">
      <c r="B16">
        <v>20</v>
      </c>
      <c r="C16" s="3">
        <f t="shared" si="0"/>
        <v>2215.2160681679861</v>
      </c>
      <c r="D16" s="3">
        <f>PRODUCT(B16,D$7)</f>
        <v>1765.5105505699737</v>
      </c>
      <c r="E16" s="2">
        <f t="shared" si="1"/>
        <v>3800</v>
      </c>
    </row>
    <row r="17" spans="2:5" x14ac:dyDescent="0.2">
      <c r="B17">
        <v>25</v>
      </c>
      <c r="C17" s="3">
        <f t="shared" si="0"/>
        <v>2769.0200852099824</v>
      </c>
      <c r="D17" s="3">
        <f>PRODUCT(B17,D$7)</f>
        <v>2206.888188212467</v>
      </c>
      <c r="E17" s="2">
        <f t="shared" si="1"/>
        <v>4750</v>
      </c>
    </row>
    <row r="18" spans="2:5" x14ac:dyDescent="0.2">
      <c r="B18">
        <v>30</v>
      </c>
      <c r="C18" s="3">
        <f t="shared" si="0"/>
        <v>3322.8241022519787</v>
      </c>
      <c r="D18" s="3">
        <f t="shared" ref="D18:D26" si="2">PRODUCT(D$11,B18-B$17)+D$17</f>
        <v>3191.888188212467</v>
      </c>
      <c r="E18" s="2">
        <f t="shared" si="1"/>
        <v>5700</v>
      </c>
    </row>
    <row r="19" spans="2:5" x14ac:dyDescent="0.2">
      <c r="B19">
        <v>40</v>
      </c>
      <c r="C19" s="3">
        <f t="shared" si="0"/>
        <v>4430.4321363359722</v>
      </c>
      <c r="D19" s="3">
        <f t="shared" si="2"/>
        <v>5161.888188212467</v>
      </c>
      <c r="E19" s="2">
        <f t="shared" si="1"/>
        <v>7600</v>
      </c>
    </row>
    <row r="20" spans="2:5" x14ac:dyDescent="0.2">
      <c r="B20">
        <v>50</v>
      </c>
      <c r="C20" s="3">
        <f t="shared" si="0"/>
        <v>5538.0401704199649</v>
      </c>
      <c r="D20" s="3">
        <f t="shared" si="2"/>
        <v>7131.888188212467</v>
      </c>
      <c r="E20" s="2">
        <f t="shared" si="1"/>
        <v>9500</v>
      </c>
    </row>
    <row r="21" spans="2:5" x14ac:dyDescent="0.2">
      <c r="B21">
        <v>53</v>
      </c>
      <c r="C21" s="3">
        <f t="shared" si="0"/>
        <v>5870.3225806451628</v>
      </c>
      <c r="D21" s="3">
        <f t="shared" si="2"/>
        <v>7722.888188212467</v>
      </c>
      <c r="E21" s="2">
        <f t="shared" si="1"/>
        <v>10070</v>
      </c>
    </row>
    <row r="22" spans="2:5" x14ac:dyDescent="0.2">
      <c r="B22">
        <v>60</v>
      </c>
      <c r="C22" s="3">
        <f>PRODUCT(C$11,B22-$B$21)+C$21</f>
        <v>7641.3225806451628</v>
      </c>
      <c r="D22" s="3">
        <f t="shared" si="2"/>
        <v>9101.888188212466</v>
      </c>
      <c r="E22" s="2">
        <f t="shared" si="1"/>
        <v>11400</v>
      </c>
    </row>
    <row r="23" spans="2:5" x14ac:dyDescent="0.2">
      <c r="B23">
        <v>70</v>
      </c>
      <c r="C23" s="3">
        <f>PRODUCT(C$11,B23-$B$21)+C$21</f>
        <v>10171.322580645163</v>
      </c>
      <c r="D23" s="3">
        <f t="shared" si="2"/>
        <v>11071.888188212466</v>
      </c>
      <c r="E23" s="2">
        <f t="shared" si="1"/>
        <v>13300</v>
      </c>
    </row>
    <row r="24" spans="2:5" x14ac:dyDescent="0.2">
      <c r="B24">
        <v>80</v>
      </c>
      <c r="C24" s="3">
        <f>PRODUCT(C$11,B24-$B$21)+C$21</f>
        <v>12701.322580645163</v>
      </c>
      <c r="D24" s="3">
        <f t="shared" si="2"/>
        <v>13041.888188212466</v>
      </c>
      <c r="E24" s="2">
        <f t="shared" si="1"/>
        <v>15200</v>
      </c>
    </row>
    <row r="25" spans="2:5" x14ac:dyDescent="0.2">
      <c r="B25">
        <v>90</v>
      </c>
      <c r="C25" s="3">
        <f>PRODUCT(C$11,B25-$B$21)+C$21</f>
        <v>15231.322580645163</v>
      </c>
      <c r="D25" s="3">
        <f t="shared" si="2"/>
        <v>15011.888188212466</v>
      </c>
      <c r="E25" s="2">
        <f t="shared" si="1"/>
        <v>17100</v>
      </c>
    </row>
    <row r="26" spans="2:5" x14ac:dyDescent="0.2">
      <c r="B26">
        <v>100</v>
      </c>
      <c r="C26" s="3">
        <f>PRODUCT(C$11,B26-$B$21)+C$21</f>
        <v>17761.322580645163</v>
      </c>
      <c r="D26" s="3">
        <f t="shared" si="2"/>
        <v>16981.888188212466</v>
      </c>
      <c r="E26" s="2">
        <f t="shared" si="1"/>
        <v>19000</v>
      </c>
    </row>
    <row r="27" spans="2:5" x14ac:dyDescent="0.2">
      <c r="B27" s="6"/>
      <c r="C27" s="6"/>
      <c r="D27" s="6"/>
      <c r="E27" s="6"/>
    </row>
  </sheetData>
  <phoneticPr fontId="1" type="noConversion"/>
  <pageMargins left="0.75" right="0.75" top="0.71" bottom="0.69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יפה</dc:creator>
  <cp:lastModifiedBy>Rebeka Simchon</cp:lastModifiedBy>
  <cp:lastPrinted>2016-12-03T22:10:28Z</cp:lastPrinted>
  <dcterms:created xsi:type="dcterms:W3CDTF">2016-12-02T14:57:01Z</dcterms:created>
  <dcterms:modified xsi:type="dcterms:W3CDTF">2016-12-04T11:44:26Z</dcterms:modified>
</cp:coreProperties>
</file>