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1\Documents\Prius 2010\repair manuals and info\Battery\"/>
    </mc:Choice>
  </mc:AlternateContent>
  <bookViews>
    <workbookView xWindow="0" yWindow="0" windowWidth="17970" windowHeight="7335" activeTab="1"/>
  </bookViews>
  <sheets>
    <sheet name="Sheet1" sheetId="1" r:id="rId1"/>
    <sheet name="Final Layou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2" l="1"/>
  <c r="L25" i="2"/>
  <c r="I25" i="2"/>
  <c r="N24" i="2"/>
  <c r="O25" i="2" s="1"/>
  <c r="L24" i="2"/>
  <c r="I24" i="2"/>
  <c r="N29" i="2"/>
  <c r="L29" i="2"/>
  <c r="I29" i="2"/>
  <c r="N28" i="2"/>
  <c r="L28" i="2"/>
  <c r="I28" i="2"/>
  <c r="N17" i="2"/>
  <c r="L17" i="2"/>
  <c r="I17" i="2"/>
  <c r="N16" i="2"/>
  <c r="L16" i="2"/>
  <c r="I16" i="2"/>
  <c r="N9" i="2"/>
  <c r="L9" i="2"/>
  <c r="I9" i="2"/>
  <c r="N8" i="2"/>
  <c r="L8" i="2"/>
  <c r="I8" i="2"/>
  <c r="N21" i="2"/>
  <c r="L21" i="2"/>
  <c r="I21" i="2"/>
  <c r="N20" i="2"/>
  <c r="L20" i="2"/>
  <c r="I20" i="2"/>
  <c r="N19" i="2"/>
  <c r="L19" i="2"/>
  <c r="I19" i="2"/>
  <c r="N18" i="2"/>
  <c r="L18" i="2"/>
  <c r="I18" i="2"/>
  <c r="N27" i="2"/>
  <c r="L27" i="2"/>
  <c r="I27" i="2"/>
  <c r="N26" i="2"/>
  <c r="L26" i="2"/>
  <c r="I26" i="2"/>
  <c r="N31" i="2"/>
  <c r="L31" i="2"/>
  <c r="I31" i="2"/>
  <c r="N30" i="2"/>
  <c r="L30" i="2"/>
  <c r="I30" i="2"/>
  <c r="N5" i="2"/>
  <c r="L5" i="2"/>
  <c r="I5" i="2"/>
  <c r="N4" i="2"/>
  <c r="O5" i="2" s="1"/>
  <c r="L4" i="2"/>
  <c r="P5" i="2" s="1"/>
  <c r="I4" i="2"/>
  <c r="N7" i="2"/>
  <c r="L7" i="2"/>
  <c r="I7" i="2"/>
  <c r="N6" i="2"/>
  <c r="L6" i="2"/>
  <c r="I6" i="2"/>
  <c r="N23" i="2"/>
  <c r="L23" i="2"/>
  <c r="I23" i="2"/>
  <c r="N22" i="2"/>
  <c r="L22" i="2"/>
  <c r="I22" i="2"/>
  <c r="N13" i="2"/>
  <c r="L13" i="2"/>
  <c r="I13" i="2"/>
  <c r="N12" i="2"/>
  <c r="L12" i="2"/>
  <c r="I12" i="2"/>
  <c r="N11" i="2"/>
  <c r="L11" i="2"/>
  <c r="I11" i="2"/>
  <c r="N10" i="2"/>
  <c r="O11" i="2" s="1"/>
  <c r="L10" i="2"/>
  <c r="I10" i="2"/>
  <c r="N15" i="2"/>
  <c r="L15" i="2"/>
  <c r="I15" i="2"/>
  <c r="N14" i="2"/>
  <c r="L14" i="2"/>
  <c r="I14" i="2"/>
  <c r="P23" i="2" l="1"/>
  <c r="P25" i="2"/>
  <c r="P9" i="2"/>
  <c r="P15" i="2"/>
  <c r="P13" i="2"/>
  <c r="P11" i="2"/>
  <c r="P27" i="2"/>
  <c r="O31" i="2"/>
  <c r="O19" i="2"/>
  <c r="O9" i="2"/>
  <c r="P29" i="2"/>
  <c r="P31" i="2"/>
  <c r="P19" i="2"/>
  <c r="O23" i="2"/>
  <c r="P21" i="2"/>
  <c r="O29" i="2"/>
  <c r="O13" i="2"/>
  <c r="P17" i="2"/>
  <c r="O15" i="2"/>
  <c r="O7" i="2"/>
  <c r="O27" i="2"/>
  <c r="O17" i="2"/>
  <c r="O21" i="2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R23" i="1"/>
  <c r="P23" i="1"/>
  <c r="R22" i="1"/>
  <c r="S23" i="1" s="1"/>
  <c r="P22" i="1"/>
  <c r="T23" i="1" s="1"/>
  <c r="R29" i="1"/>
  <c r="P29" i="1"/>
  <c r="R28" i="1"/>
  <c r="S29" i="1" s="1"/>
  <c r="P28" i="1"/>
  <c r="T29" i="1" s="1"/>
  <c r="R3" i="1"/>
  <c r="P3" i="1"/>
  <c r="R2" i="1"/>
  <c r="S3" i="1" s="1"/>
  <c r="P2" i="1"/>
  <c r="T3" i="1" s="1"/>
  <c r="R27" i="1"/>
  <c r="P27" i="1"/>
  <c r="R26" i="1"/>
  <c r="S27" i="1" s="1"/>
  <c r="P26" i="1"/>
  <c r="T27" i="1" s="1"/>
  <c r="R5" i="1"/>
  <c r="P5" i="1"/>
  <c r="R4" i="1"/>
  <c r="S5" i="1" s="1"/>
  <c r="P4" i="1"/>
  <c r="T5" i="1" s="1"/>
  <c r="P6" i="1"/>
  <c r="R6" i="1"/>
  <c r="T7" i="1"/>
  <c r="R25" i="1"/>
  <c r="P25" i="1"/>
  <c r="R24" i="1"/>
  <c r="S25" i="1" s="1"/>
  <c r="P24" i="1"/>
  <c r="T25" i="1" s="1"/>
  <c r="R7" i="1"/>
  <c r="P7" i="1"/>
  <c r="S7" i="1"/>
  <c r="T19" i="1"/>
  <c r="R21" i="1"/>
  <c r="P21" i="1"/>
  <c r="R20" i="1"/>
  <c r="S21" i="1" s="1"/>
  <c r="P20" i="1"/>
  <c r="T21" i="1" s="1"/>
  <c r="R9" i="1"/>
  <c r="P9" i="1"/>
  <c r="R8" i="1"/>
  <c r="S9" i="1" s="1"/>
  <c r="P8" i="1"/>
  <c r="T9" i="1" s="1"/>
  <c r="P10" i="1"/>
  <c r="R10" i="1"/>
  <c r="R19" i="1"/>
  <c r="P19" i="1"/>
  <c r="R18" i="1"/>
  <c r="S19" i="1" s="1"/>
  <c r="P18" i="1"/>
  <c r="R11" i="1"/>
  <c r="P11" i="1"/>
  <c r="S11" i="1"/>
  <c r="R13" i="1"/>
  <c r="P13" i="1"/>
  <c r="R12" i="1"/>
  <c r="S13" i="1" s="1"/>
  <c r="P12" i="1"/>
  <c r="T13" i="1" s="1"/>
  <c r="R17" i="1"/>
  <c r="P17" i="1"/>
  <c r="R16" i="1"/>
  <c r="S17" i="1" s="1"/>
  <c r="P16" i="1"/>
  <c r="T17" i="1" s="1"/>
  <c r="R15" i="1"/>
  <c r="S15" i="1" s="1"/>
  <c r="P15" i="1"/>
  <c r="R14" i="1"/>
  <c r="P14" i="1"/>
  <c r="T15" i="1" s="1"/>
  <c r="I3" i="1"/>
  <c r="I5" i="1"/>
  <c r="J5" i="1"/>
  <c r="I7" i="1"/>
  <c r="J7" i="1"/>
  <c r="I9" i="1"/>
  <c r="J9" i="1"/>
  <c r="I11" i="1"/>
  <c r="J11" i="1"/>
  <c r="I13" i="1"/>
  <c r="J13" i="1"/>
  <c r="I15" i="1"/>
  <c r="J15" i="1"/>
  <c r="I17" i="1"/>
  <c r="J17" i="1"/>
  <c r="I19" i="1"/>
  <c r="J19" i="1"/>
  <c r="I21" i="1"/>
  <c r="J21" i="1"/>
  <c r="I23" i="1"/>
  <c r="J23" i="1"/>
  <c r="I25" i="1"/>
  <c r="J25" i="1"/>
  <c r="I27" i="1"/>
  <c r="J27" i="1"/>
  <c r="I29" i="1"/>
  <c r="J29" i="1"/>
  <c r="J3" i="1"/>
  <c r="H29" i="1"/>
  <c r="F29" i="1"/>
  <c r="H27" i="1"/>
  <c r="F27" i="1"/>
  <c r="H28" i="1"/>
  <c r="F28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F13" i="1"/>
  <c r="H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H4" i="1" l="1"/>
  <c r="F4" i="1"/>
  <c r="H3" i="1"/>
  <c r="F3" i="1"/>
  <c r="H2" i="1"/>
  <c r="F2" i="1"/>
</calcChain>
</file>

<file path=xl/sharedStrings.xml><?xml version="1.0" encoding="utf-8"?>
<sst xmlns="http://schemas.openxmlformats.org/spreadsheetml/2006/main" count="165" uniqueCount="49">
  <si>
    <t>pair resistance sum</t>
  </si>
  <si>
    <t>Pair sum drop (V)</t>
  </si>
  <si>
    <t>new box location</t>
  </si>
  <si>
    <t>old pack location</t>
  </si>
  <si>
    <t>14 o</t>
  </si>
  <si>
    <t>7 o</t>
  </si>
  <si>
    <t>1 o</t>
  </si>
  <si>
    <t>5 o</t>
  </si>
  <si>
    <t>13 o</t>
  </si>
  <si>
    <t>2 o</t>
  </si>
  <si>
    <t>17 o</t>
  </si>
  <si>
    <t>19 o</t>
  </si>
  <si>
    <t>22 o</t>
  </si>
  <si>
    <t>20 o</t>
  </si>
  <si>
    <t>28 o</t>
  </si>
  <si>
    <t>27 o</t>
  </si>
  <si>
    <t>26 o</t>
  </si>
  <si>
    <t>3 o</t>
  </si>
  <si>
    <t>7 n</t>
  </si>
  <si>
    <t>1 n</t>
  </si>
  <si>
    <t>14 n</t>
  </si>
  <si>
    <t>10 n</t>
  </si>
  <si>
    <t xml:space="preserve"> 12 n</t>
  </si>
  <si>
    <t>6 n</t>
  </si>
  <si>
    <t>2 n</t>
  </si>
  <si>
    <t>5 n</t>
  </si>
  <si>
    <t xml:space="preserve"> 4 n</t>
  </si>
  <si>
    <t>3 n</t>
  </si>
  <si>
    <t>13 n</t>
  </si>
  <si>
    <t>9 n</t>
  </si>
  <si>
    <t>8 n</t>
  </si>
  <si>
    <t>11 n</t>
  </si>
  <si>
    <t>rest V</t>
  </si>
  <si>
    <t>Load V 120</t>
  </si>
  <si>
    <t>module O</t>
  </si>
  <si>
    <t>load O</t>
  </si>
  <si>
    <t>Mod. Drop</t>
  </si>
  <si>
    <t>Pack Center</t>
  </si>
  <si>
    <t>consolidated columns</t>
  </si>
  <si>
    <t>new mod</t>
  </si>
  <si>
    <t>old mod</t>
  </si>
  <si>
    <t>Block re-arrangement after Torque assessment of Block voltages</t>
  </si>
  <si>
    <t>(new block location)</t>
  </si>
  <si>
    <t>Actual module layout (first try). Kept these pairings.</t>
  </si>
  <si>
    <t>One of these modules underwent a cell reversal failure  under load</t>
  </si>
  <si>
    <r>
      <rPr>
        <sz val="11"/>
        <color rgb="FFFF0000"/>
        <rFont val="Calibri"/>
        <family val="2"/>
        <scheme val="minor"/>
      </rPr>
      <t>FINAL</t>
    </r>
    <r>
      <rPr>
        <sz val="11"/>
        <color theme="1"/>
        <rFont val="Calibri"/>
        <family val="2"/>
        <scheme val="minor"/>
      </rPr>
      <t xml:space="preserve"> LAYOUT (by module with information on each pairing)</t>
    </r>
  </si>
  <si>
    <t>Block</t>
  </si>
  <si>
    <t>(this one probably bonked out)</t>
  </si>
  <si>
    <t>(this one is one of the strongest modules I had)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</si>
</sst>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double">
        <color theme="2" tint="-0.74999237037263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double">
        <color theme="2" tint="-0.749992370372631"/>
      </left>
      <right style="thin">
        <color theme="4"/>
      </right>
      <top style="double">
        <color theme="2" tint="-0.749992370372631"/>
      </top>
      <bottom/>
      <diagonal/>
    </border>
    <border>
      <left style="thin">
        <color theme="4"/>
      </left>
      <right style="thin">
        <color theme="4"/>
      </right>
      <top style="double">
        <color theme="2" tint="-0.749992370372631"/>
      </top>
      <bottom/>
      <diagonal/>
    </border>
    <border>
      <left style="double">
        <color theme="2" tint="-0.749992370372631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double">
        <color theme="2" tint="-0.749992370372631"/>
      </right>
      <top/>
      <bottom style="thin">
        <color theme="4"/>
      </bottom>
      <diagonal/>
    </border>
    <border>
      <left style="double">
        <color indexed="64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double">
        <color theme="2" tint="-0.749992370372631"/>
      </left>
      <right style="thin">
        <color theme="4"/>
      </right>
      <top/>
      <bottom/>
      <diagonal/>
    </border>
    <border>
      <left style="thin">
        <color theme="4"/>
      </left>
      <right style="double">
        <color theme="2" tint="-0.749992370372631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double">
        <color indexed="64"/>
      </left>
      <right style="thin">
        <color theme="4"/>
      </right>
      <top style="double">
        <color indexed="64"/>
      </top>
      <bottom/>
      <diagonal/>
    </border>
    <border>
      <left style="thin">
        <color theme="4"/>
      </left>
      <right style="thin">
        <color theme="4"/>
      </right>
      <top style="double">
        <color indexed="64"/>
      </top>
      <bottom/>
      <diagonal/>
    </border>
    <border>
      <left style="thin">
        <color theme="4"/>
      </left>
      <right style="double">
        <color theme="2" tint="-0.74999237037263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theme="4"/>
      </right>
      <top/>
      <bottom style="thin">
        <color theme="4"/>
      </bottom>
      <diagonal/>
    </border>
    <border>
      <left style="double">
        <color indexed="64"/>
      </left>
      <right style="thin">
        <color theme="4"/>
      </right>
      <top style="thin">
        <color theme="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 style="double">
        <color theme="2" tint="-0.749992370372631"/>
      </top>
      <bottom style="double">
        <color indexed="64"/>
      </bottom>
      <diagonal/>
    </border>
    <border>
      <left style="thin">
        <color theme="4"/>
      </left>
      <right style="double">
        <color theme="2" tint="-0.749992370372631"/>
      </right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  <border>
      <left style="thin">
        <color theme="4"/>
      </left>
      <right style="double">
        <color indexed="64"/>
      </right>
      <top style="thin">
        <color theme="4"/>
      </top>
      <bottom style="double">
        <color indexed="64"/>
      </bottom>
      <diagonal/>
    </border>
    <border>
      <left style="double">
        <color indexed="64"/>
      </left>
      <right style="thin">
        <color theme="4"/>
      </right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double">
        <color indexed="64"/>
      </right>
      <top style="thin">
        <color theme="4"/>
      </top>
      <bottom/>
      <diagonal/>
    </border>
    <border>
      <left style="double">
        <color indexed="64"/>
      </left>
      <right style="thin">
        <color theme="4"/>
      </right>
      <top style="double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double">
        <color indexed="64"/>
      </top>
      <bottom style="thin">
        <color theme="4"/>
      </bottom>
      <diagonal/>
    </border>
    <border>
      <left style="thin">
        <color theme="4"/>
      </left>
      <right style="double">
        <color theme="2" tint="-0.749992370372631"/>
      </right>
      <top style="double">
        <color indexed="64"/>
      </top>
      <bottom style="thin">
        <color theme="4"/>
      </bottom>
      <diagonal/>
    </border>
    <border>
      <left/>
      <right style="thin">
        <color theme="4"/>
      </right>
      <top style="double">
        <color indexed="64"/>
      </top>
      <bottom style="thin">
        <color theme="4"/>
      </bottom>
      <diagonal/>
    </border>
    <border>
      <left style="thin">
        <color theme="4"/>
      </left>
      <right style="double">
        <color indexed="64"/>
      </right>
      <top style="double">
        <color indexed="64"/>
      </top>
      <bottom style="thin">
        <color theme="4"/>
      </bottom>
      <diagonal/>
    </border>
    <border>
      <left style="double">
        <color indexed="64"/>
      </left>
      <right style="thin">
        <color theme="4"/>
      </right>
      <top/>
      <bottom style="double">
        <color indexed="64"/>
      </bottom>
      <diagonal/>
    </border>
    <border>
      <left style="thin">
        <color theme="4"/>
      </left>
      <right style="thin">
        <color theme="4"/>
      </right>
      <top/>
      <bottom style="double">
        <color indexed="64"/>
      </bottom>
      <diagonal/>
    </border>
    <border>
      <left style="thin">
        <color theme="4"/>
      </left>
      <right style="double">
        <color theme="2" tint="-0.749992370372631"/>
      </right>
      <top/>
      <bottom style="double">
        <color indexed="64"/>
      </bottom>
      <diagonal/>
    </border>
    <border>
      <left/>
      <right style="thin">
        <color theme="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theme="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double">
        <color indexed="64"/>
      </right>
      <top/>
      <bottom style="thin">
        <color theme="4"/>
      </bottom>
      <diagonal/>
    </border>
    <border>
      <left style="double">
        <color theme="2" tint="-0.749992370372631"/>
      </left>
      <right style="thin">
        <color theme="4"/>
      </right>
      <top/>
      <bottom style="double">
        <color indexed="64"/>
      </bottom>
      <diagonal/>
    </border>
    <border>
      <left style="double">
        <color theme="2" tint="-0.749992370372631"/>
      </left>
      <right style="thin">
        <color theme="4"/>
      </right>
      <top style="thin">
        <color theme="4"/>
      </top>
      <bottom style="double">
        <color indexed="6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theme="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theme="4"/>
      </left>
      <right/>
      <top style="double">
        <color indexed="64"/>
      </top>
      <bottom style="thin">
        <color theme="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0" xfId="0" applyBorder="1"/>
    <xf numFmtId="0" fontId="0" fillId="0" borderId="4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9" xfId="0" applyBorder="1"/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/>
    <xf numFmtId="0" fontId="0" fillId="3" borderId="18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/>
    <xf numFmtId="0" fontId="3" fillId="0" borderId="52" xfId="1" applyBorder="1"/>
    <xf numFmtId="0" fontId="0" fillId="0" borderId="51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7" xfId="0" applyFill="1" applyBorder="1"/>
    <xf numFmtId="0" fontId="0" fillId="5" borderId="18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../.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E4" workbookViewId="0">
      <selection activeCell="K1" sqref="K1:U29"/>
    </sheetView>
  </sheetViews>
  <sheetFormatPr defaultRowHeight="15" x14ac:dyDescent="0.25"/>
  <cols>
    <col min="5" max="5" width="10.5703125" customWidth="1"/>
    <col min="7" max="7" width="6.140625" customWidth="1"/>
    <col min="8" max="8" width="11.140625" customWidth="1"/>
    <col min="9" max="9" width="17.140625" customWidth="1"/>
    <col min="10" max="10" width="19.5703125" style="3" customWidth="1"/>
    <col min="13" max="13" width="19.85546875" customWidth="1"/>
  </cols>
  <sheetData>
    <row r="1" spans="1:22" ht="17.25" customHeight="1" thickBot="1" x14ac:dyDescent="0.3">
      <c r="A1" t="s">
        <v>2</v>
      </c>
      <c r="B1" t="s">
        <v>3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s="3" t="s">
        <v>1</v>
      </c>
      <c r="J1" s="3" t="s">
        <v>0</v>
      </c>
      <c r="K1" t="s">
        <v>39</v>
      </c>
      <c r="L1" t="s">
        <v>40</v>
      </c>
      <c r="M1" t="s">
        <v>38</v>
      </c>
    </row>
    <row r="2" spans="1:22" ht="16.5" thickTop="1" thickBot="1" x14ac:dyDescent="0.3">
      <c r="A2" s="55" t="s">
        <v>31</v>
      </c>
      <c r="B2" s="56"/>
      <c r="C2" s="56"/>
      <c r="D2" s="56">
        <v>7.96</v>
      </c>
      <c r="E2" s="56">
        <v>7.78</v>
      </c>
      <c r="F2" s="56">
        <f t="shared" ref="F2:F9" si="0">D2/E2-G2</f>
        <v>0.96313624678663223</v>
      </c>
      <c r="G2" s="56">
        <v>0.06</v>
      </c>
      <c r="H2" s="57">
        <f t="shared" ref="H2:H9" si="1">D2-E2</f>
        <v>0.17999999999999972</v>
      </c>
      <c r="I2" s="58"/>
      <c r="J2" s="59"/>
      <c r="K2" s="7" t="s">
        <v>20</v>
      </c>
      <c r="L2" s="15"/>
      <c r="M2" t="str">
        <f>CONCATENATE(K2,L2)</f>
        <v>14 n</v>
      </c>
      <c r="N2" s="8">
        <v>8.09</v>
      </c>
      <c r="O2" s="8">
        <v>7.89</v>
      </c>
      <c r="P2" s="8">
        <f t="shared" ref="P2:P3" si="2">N2/O2-Q2</f>
        <v>0.96534854245880863</v>
      </c>
      <c r="Q2" s="8">
        <v>0.06</v>
      </c>
      <c r="R2" s="9">
        <f t="shared" ref="R2:R3" si="3">N2-O2</f>
        <v>0.20000000000000018</v>
      </c>
      <c r="S2" s="20"/>
      <c r="T2" s="21"/>
    </row>
    <row r="3" spans="1:22" ht="16.5" thickTop="1" thickBot="1" x14ac:dyDescent="0.3">
      <c r="A3" s="60"/>
      <c r="B3" s="61" t="s">
        <v>4</v>
      </c>
      <c r="C3" s="61"/>
      <c r="D3" s="61">
        <v>7.99</v>
      </c>
      <c r="E3" s="61">
        <v>7.68</v>
      </c>
      <c r="F3" s="61">
        <f t="shared" si="0"/>
        <v>0.98036458333333343</v>
      </c>
      <c r="G3" s="61">
        <v>0.06</v>
      </c>
      <c r="H3" s="62">
        <f t="shared" si="1"/>
        <v>0.3100000000000005</v>
      </c>
      <c r="I3" s="63">
        <f>SUM(H2+H3)</f>
        <v>0.49000000000000021</v>
      </c>
      <c r="J3" s="64">
        <f>SUM(F2+F3)</f>
        <v>1.9435008301199657</v>
      </c>
      <c r="K3" s="49"/>
      <c r="L3" s="25" t="s">
        <v>13</v>
      </c>
      <c r="M3" t="str">
        <f t="shared" ref="M3:M26" si="4">CONCATENATE(K3,L3)</f>
        <v>20 o</v>
      </c>
      <c r="N3" s="25">
        <v>7.96</v>
      </c>
      <c r="O3" s="25">
        <v>7.73</v>
      </c>
      <c r="P3" s="26">
        <f t="shared" si="2"/>
        <v>0.96975420439844751</v>
      </c>
      <c r="Q3" s="25">
        <v>0.06</v>
      </c>
      <c r="R3" s="27">
        <f t="shared" si="3"/>
        <v>0.22999999999999954</v>
      </c>
      <c r="S3" s="28">
        <f t="shared" ref="S3" si="5">SUM(R2+R3)</f>
        <v>0.42999999999999972</v>
      </c>
      <c r="T3" s="50">
        <f t="shared" ref="T3" si="6">SUM(P2+P3)</f>
        <v>1.9351027468572561</v>
      </c>
    </row>
    <row r="4" spans="1:22" ht="16.5" thickTop="1" thickBot="1" x14ac:dyDescent="0.3">
      <c r="A4" s="65" t="s">
        <v>30</v>
      </c>
      <c r="B4" s="65"/>
      <c r="C4" s="65"/>
      <c r="D4" s="65">
        <v>8</v>
      </c>
      <c r="E4" s="65">
        <v>7.82</v>
      </c>
      <c r="F4" s="65">
        <f t="shared" si="0"/>
        <v>0.96301790281329924</v>
      </c>
      <c r="G4" s="65">
        <v>0.06</v>
      </c>
      <c r="H4" s="65">
        <f t="shared" si="1"/>
        <v>0.17999999999999972</v>
      </c>
      <c r="I4" s="65"/>
      <c r="J4" s="66"/>
      <c r="K4" s="7" t="s">
        <v>22</v>
      </c>
      <c r="L4" s="15"/>
      <c r="M4" t="str">
        <f t="shared" si="4"/>
        <v xml:space="preserve"> 12 n</v>
      </c>
      <c r="N4" s="8">
        <v>7.98</v>
      </c>
      <c r="O4" s="8">
        <v>7.78</v>
      </c>
      <c r="P4" s="8">
        <f t="shared" ref="P4:P5" si="7">N4/O4-Q4</f>
        <v>0.96570694087403597</v>
      </c>
      <c r="Q4" s="8">
        <v>0.06</v>
      </c>
      <c r="R4" s="9">
        <f t="shared" ref="R4:R5" si="8">N4-O4</f>
        <v>0.20000000000000018</v>
      </c>
      <c r="S4" s="20"/>
      <c r="T4" s="21"/>
    </row>
    <row r="5" spans="1:22" ht="16.5" thickTop="1" thickBot="1" x14ac:dyDescent="0.3">
      <c r="A5" s="61"/>
      <c r="B5" s="61" t="s">
        <v>5</v>
      </c>
      <c r="C5" s="61"/>
      <c r="D5" s="61">
        <v>7.98</v>
      </c>
      <c r="E5" s="61">
        <v>7.69</v>
      </c>
      <c r="F5" s="61">
        <f t="shared" si="0"/>
        <v>0.97771131339401807</v>
      </c>
      <c r="G5" s="61">
        <v>0.06</v>
      </c>
      <c r="H5" s="61">
        <f t="shared" si="1"/>
        <v>0.29000000000000004</v>
      </c>
      <c r="I5" s="61">
        <f t="shared" ref="I5:I29" si="9">SUM(H4+H5)</f>
        <v>0.46999999999999975</v>
      </c>
      <c r="J5" s="67">
        <f t="shared" ref="J5:J29" si="10">SUM(F4+F5)</f>
        <v>1.9407292162073173</v>
      </c>
      <c r="K5" s="49"/>
      <c r="L5" s="25" t="s">
        <v>11</v>
      </c>
      <c r="M5" t="str">
        <f t="shared" si="4"/>
        <v>19 o</v>
      </c>
      <c r="N5" s="25">
        <v>7.98</v>
      </c>
      <c r="O5" s="25">
        <v>7.75</v>
      </c>
      <c r="P5" s="26">
        <f t="shared" si="7"/>
        <v>0.96967741935483875</v>
      </c>
      <c r="Q5" s="25">
        <v>0.06</v>
      </c>
      <c r="R5" s="27">
        <f t="shared" si="8"/>
        <v>0.23000000000000043</v>
      </c>
      <c r="S5" s="28">
        <f t="shared" ref="S5" si="11">SUM(R4+R5)</f>
        <v>0.4300000000000006</v>
      </c>
      <c r="T5" s="50">
        <f t="shared" ref="T5" si="12">SUM(P4+P5)</f>
        <v>1.9353843602288747</v>
      </c>
    </row>
    <row r="6" spans="1:22" ht="16.5" thickTop="1" thickBot="1" x14ac:dyDescent="0.3">
      <c r="A6" s="65" t="s">
        <v>29</v>
      </c>
      <c r="B6" s="65"/>
      <c r="C6" s="65"/>
      <c r="D6" s="65">
        <v>8.11</v>
      </c>
      <c r="E6" s="65">
        <v>7.93</v>
      </c>
      <c r="F6" s="65">
        <f t="shared" si="0"/>
        <v>0.96269861286254721</v>
      </c>
      <c r="G6" s="65">
        <v>0.06</v>
      </c>
      <c r="H6" s="65">
        <f t="shared" si="1"/>
        <v>0.17999999999999972</v>
      </c>
      <c r="I6" s="65"/>
      <c r="J6" s="66"/>
      <c r="K6" s="7" t="s">
        <v>25</v>
      </c>
      <c r="L6" s="8"/>
      <c r="M6" t="str">
        <f t="shared" si="4"/>
        <v>5 n</v>
      </c>
      <c r="N6" s="8">
        <v>8.0500000000000007</v>
      </c>
      <c r="O6" s="8">
        <v>7.86</v>
      </c>
      <c r="P6" s="8">
        <f t="shared" ref="P6:P7" si="13">N6/O6-Q6</f>
        <v>0.96417302798982196</v>
      </c>
      <c r="Q6" s="8">
        <v>0.06</v>
      </c>
      <c r="R6" s="9">
        <f t="shared" ref="R6:R7" si="14">N6-O6</f>
        <v>0.19000000000000039</v>
      </c>
      <c r="S6" s="20"/>
      <c r="T6" s="47"/>
    </row>
    <row r="7" spans="1:22" ht="16.5" thickTop="1" thickBot="1" x14ac:dyDescent="0.3">
      <c r="A7" s="76"/>
      <c r="B7" s="74" t="s">
        <v>6</v>
      </c>
      <c r="C7" s="74"/>
      <c r="D7" s="74">
        <v>7.96</v>
      </c>
      <c r="E7" s="74">
        <v>7.7</v>
      </c>
      <c r="F7" s="74">
        <f t="shared" si="0"/>
        <v>0.97376623376623361</v>
      </c>
      <c r="G7" s="74">
        <v>0.06</v>
      </c>
      <c r="H7" s="75">
        <f t="shared" si="1"/>
        <v>0.25999999999999979</v>
      </c>
      <c r="I7" s="77">
        <f t="shared" si="9"/>
        <v>0.4399999999999995</v>
      </c>
      <c r="J7" s="78">
        <f t="shared" si="10"/>
        <v>1.9364648466287808</v>
      </c>
      <c r="K7" s="49"/>
      <c r="L7" s="51" t="s">
        <v>8</v>
      </c>
      <c r="M7" t="str">
        <f t="shared" si="4"/>
        <v>13 o</v>
      </c>
      <c r="N7" s="25">
        <v>7.98</v>
      </c>
      <c r="O7" s="25">
        <v>7.73</v>
      </c>
      <c r="P7" s="26">
        <f t="shared" si="13"/>
        <v>0.97234152652005168</v>
      </c>
      <c r="Q7" s="25">
        <v>0.06</v>
      </c>
      <c r="R7" s="27">
        <f t="shared" si="14"/>
        <v>0.25</v>
      </c>
      <c r="S7" s="28">
        <f t="shared" ref="S7" si="15">SUM(R6+R7)</f>
        <v>0.44000000000000039</v>
      </c>
      <c r="T7" s="52">
        <f t="shared" ref="T7" si="16">SUM(P6+P7)</f>
        <v>1.9365145545098736</v>
      </c>
    </row>
    <row r="8" spans="1:22" ht="16.5" thickTop="1" thickBot="1" x14ac:dyDescent="0.3">
      <c r="A8" s="79" t="s">
        <v>28</v>
      </c>
      <c r="B8" s="69"/>
      <c r="C8" s="69"/>
      <c r="D8" s="69">
        <v>8.02</v>
      </c>
      <c r="E8" s="69">
        <v>7.83</v>
      </c>
      <c r="F8" s="69">
        <f t="shared" si="0"/>
        <v>0.96426564495529998</v>
      </c>
      <c r="G8" s="69">
        <v>0.06</v>
      </c>
      <c r="H8" s="70">
        <f t="shared" si="1"/>
        <v>0.1899999999999995</v>
      </c>
      <c r="I8" s="71"/>
      <c r="J8" s="86"/>
      <c r="K8" s="33" t="s">
        <v>23</v>
      </c>
      <c r="L8" s="88"/>
      <c r="M8" t="str">
        <f t="shared" si="4"/>
        <v>6 n</v>
      </c>
      <c r="N8" s="34">
        <v>8.0299999999999994</v>
      </c>
      <c r="O8" s="34">
        <v>7.83</v>
      </c>
      <c r="P8" s="34">
        <f t="shared" ref="P8:P9" si="17">N8/O8-Q8</f>
        <v>0.96554278416347361</v>
      </c>
      <c r="Q8" s="34">
        <v>0.06</v>
      </c>
      <c r="R8" s="35">
        <f t="shared" ref="R8:R9" si="18">N8-O8</f>
        <v>0.19999999999999929</v>
      </c>
      <c r="S8" s="36"/>
      <c r="T8" s="37"/>
    </row>
    <row r="9" spans="1:22" ht="16.5" thickTop="1" thickBot="1" x14ac:dyDescent="0.3">
      <c r="A9" s="81" t="s">
        <v>27</v>
      </c>
      <c r="B9" s="82"/>
      <c r="C9" s="82"/>
      <c r="D9" s="82">
        <v>8.0500000000000007</v>
      </c>
      <c r="E9" s="82">
        <v>7.8</v>
      </c>
      <c r="F9" s="83">
        <f t="shared" si="0"/>
        <v>0.97205128205128211</v>
      </c>
      <c r="G9" s="82">
        <v>0.06</v>
      </c>
      <c r="H9" s="84">
        <f t="shared" si="1"/>
        <v>0.25000000000000089</v>
      </c>
      <c r="I9" s="63">
        <f t="shared" si="9"/>
        <v>0.44000000000000039</v>
      </c>
      <c r="J9" s="87">
        <f t="shared" si="10"/>
        <v>1.9363169270065821</v>
      </c>
      <c r="K9" s="24"/>
      <c r="L9" s="53" t="s">
        <v>10</v>
      </c>
      <c r="M9" t="str">
        <f t="shared" si="4"/>
        <v>17 o</v>
      </c>
      <c r="N9" s="25">
        <v>7.98</v>
      </c>
      <c r="O9" s="25">
        <v>7.74</v>
      </c>
      <c r="P9" s="26">
        <f t="shared" si="17"/>
        <v>0.9710077519379845</v>
      </c>
      <c r="Q9" s="25">
        <v>0.06</v>
      </c>
      <c r="R9" s="27">
        <f t="shared" si="18"/>
        <v>0.24000000000000021</v>
      </c>
      <c r="S9" s="28">
        <f t="shared" ref="S9" si="19">SUM(R8+R9)</f>
        <v>0.4399999999999995</v>
      </c>
      <c r="T9" s="29">
        <f t="shared" ref="T9" si="20">SUM(P8+P9)</f>
        <v>1.9365505361014581</v>
      </c>
    </row>
    <row r="10" spans="1:22" ht="16.5" thickTop="1" thickBot="1" x14ac:dyDescent="0.3">
      <c r="A10" s="79" t="s">
        <v>26</v>
      </c>
      <c r="B10" s="69"/>
      <c r="C10" s="69"/>
      <c r="D10" s="69">
        <v>8.0399999999999991</v>
      </c>
      <c r="E10" s="69">
        <v>7.85</v>
      </c>
      <c r="F10" s="69">
        <f t="shared" ref="F10:F26" si="21">D10/E10-G10</f>
        <v>0.9642038216560509</v>
      </c>
      <c r="G10" s="69">
        <v>0.06</v>
      </c>
      <c r="H10" s="70">
        <f t="shared" ref="H10:H26" si="22">D10-E10</f>
        <v>0.1899999999999995</v>
      </c>
      <c r="I10" s="71"/>
      <c r="J10" s="86"/>
      <c r="K10" s="10" t="s">
        <v>29</v>
      </c>
      <c r="L10" s="10"/>
      <c r="M10" t="str">
        <f t="shared" si="4"/>
        <v>9 n</v>
      </c>
      <c r="N10" s="10">
        <v>8.11</v>
      </c>
      <c r="O10" s="10">
        <v>7.93</v>
      </c>
      <c r="P10" s="10">
        <f t="shared" ref="P10:P19" si="23">N10/O10-Q10</f>
        <v>0.96269861286254721</v>
      </c>
      <c r="Q10" s="10">
        <v>0.06</v>
      </c>
      <c r="R10" s="10">
        <f t="shared" ref="R10:R19" si="24">N10-O10</f>
        <v>0.17999999999999972</v>
      </c>
      <c r="S10" s="10"/>
      <c r="T10" s="46"/>
    </row>
    <row r="11" spans="1:22" ht="16.5" thickTop="1" thickBot="1" x14ac:dyDescent="0.3">
      <c r="A11" s="81"/>
      <c r="B11" s="82" t="s">
        <v>7</v>
      </c>
      <c r="C11" s="82"/>
      <c r="D11" s="82">
        <v>8.01</v>
      </c>
      <c r="E11" s="82">
        <v>7.76</v>
      </c>
      <c r="F11" s="83">
        <f t="shared" si="21"/>
        <v>0.97221649484536088</v>
      </c>
      <c r="G11" s="82">
        <v>0.06</v>
      </c>
      <c r="H11" s="84">
        <f t="shared" si="22"/>
        <v>0.25</v>
      </c>
      <c r="I11" s="63">
        <f t="shared" si="9"/>
        <v>0.4399999999999995</v>
      </c>
      <c r="J11" s="87">
        <f t="shared" si="10"/>
        <v>1.9364203165014118</v>
      </c>
      <c r="K11" s="17"/>
      <c r="L11" s="18" t="s">
        <v>6</v>
      </c>
      <c r="M11" t="str">
        <f t="shared" si="4"/>
        <v>1 o</v>
      </c>
      <c r="N11" s="18">
        <v>7.96</v>
      </c>
      <c r="O11" s="18">
        <v>7.7</v>
      </c>
      <c r="P11" s="18">
        <f t="shared" si="23"/>
        <v>0.97376623376623361</v>
      </c>
      <c r="Q11" s="18">
        <v>0.06</v>
      </c>
      <c r="R11" s="19">
        <f t="shared" si="24"/>
        <v>0.25999999999999979</v>
      </c>
      <c r="S11" s="38">
        <f t="shared" ref="S11" si="25">SUM(R10+R11)</f>
        <v>0.4399999999999995</v>
      </c>
      <c r="T11" s="42"/>
    </row>
    <row r="12" spans="1:22" ht="16.5" thickTop="1" thickBot="1" x14ac:dyDescent="0.3">
      <c r="A12" s="79" t="s">
        <v>25</v>
      </c>
      <c r="B12" s="69"/>
      <c r="C12" s="69"/>
      <c r="D12" s="69">
        <v>8.0500000000000007</v>
      </c>
      <c r="E12" s="69">
        <v>7.86</v>
      </c>
      <c r="F12" s="69">
        <f t="shared" si="21"/>
        <v>0.96417302798982196</v>
      </c>
      <c r="G12" s="69">
        <v>0.06</v>
      </c>
      <c r="H12" s="70">
        <f t="shared" si="22"/>
        <v>0.19000000000000039</v>
      </c>
      <c r="I12" s="71"/>
      <c r="J12" s="86"/>
      <c r="K12" s="33"/>
      <c r="L12" s="34" t="s">
        <v>16</v>
      </c>
      <c r="M12" t="str">
        <f t="shared" si="4"/>
        <v>26 o</v>
      </c>
      <c r="N12" s="34">
        <v>7.89</v>
      </c>
      <c r="O12" s="34">
        <v>7.67</v>
      </c>
      <c r="P12" s="34">
        <f t="shared" si="23"/>
        <v>0.96868318122555408</v>
      </c>
      <c r="Q12" s="34">
        <v>0.06</v>
      </c>
      <c r="R12" s="35">
        <f t="shared" si="24"/>
        <v>0.21999999999999975</v>
      </c>
      <c r="S12" s="36"/>
      <c r="T12" s="37"/>
    </row>
    <row r="13" spans="1:22" ht="16.5" thickTop="1" thickBot="1" x14ac:dyDescent="0.3">
      <c r="A13" s="81"/>
      <c r="B13" s="82" t="s">
        <v>8</v>
      </c>
      <c r="C13" s="82"/>
      <c r="D13" s="82">
        <v>7.98</v>
      </c>
      <c r="E13" s="82">
        <v>7.73</v>
      </c>
      <c r="F13" s="83">
        <f t="shared" si="21"/>
        <v>0.97234152652005168</v>
      </c>
      <c r="G13" s="82">
        <v>0.06</v>
      </c>
      <c r="H13" s="84">
        <f t="shared" si="22"/>
        <v>0.25</v>
      </c>
      <c r="I13" s="63">
        <f t="shared" si="9"/>
        <v>0.44000000000000039</v>
      </c>
      <c r="J13" s="87">
        <f t="shared" si="10"/>
        <v>1.9365145545098736</v>
      </c>
      <c r="K13" s="30"/>
      <c r="L13" s="18" t="s">
        <v>17</v>
      </c>
      <c r="M13" t="str">
        <f t="shared" si="4"/>
        <v>3 o</v>
      </c>
      <c r="N13" s="18">
        <v>7.96</v>
      </c>
      <c r="O13" s="18">
        <v>7.73</v>
      </c>
      <c r="P13" s="18">
        <f t="shared" si="23"/>
        <v>0.96975420439844751</v>
      </c>
      <c r="Q13" s="18">
        <v>0.06</v>
      </c>
      <c r="R13" s="19">
        <f t="shared" si="24"/>
        <v>0.22999999999999954</v>
      </c>
      <c r="S13" s="31">
        <f t="shared" ref="S13" si="26">SUM(R12+R13)</f>
        <v>0.44999999999999929</v>
      </c>
      <c r="T13" s="32">
        <f t="shared" ref="T13" si="27">SUM(P12+P13)</f>
        <v>1.9384373856240016</v>
      </c>
    </row>
    <row r="14" spans="1:22" ht="16.5" thickTop="1" thickBot="1" x14ac:dyDescent="0.3">
      <c r="A14" s="79" t="s">
        <v>24</v>
      </c>
      <c r="B14" s="69"/>
      <c r="C14" s="69"/>
      <c r="D14" s="69">
        <v>8.0299999999999994</v>
      </c>
      <c r="E14" s="69">
        <v>7.83</v>
      </c>
      <c r="F14" s="69">
        <f t="shared" si="21"/>
        <v>0.96554278416347361</v>
      </c>
      <c r="G14" s="69">
        <v>0.06</v>
      </c>
      <c r="H14" s="70">
        <f t="shared" si="22"/>
        <v>0.19999999999999929</v>
      </c>
      <c r="I14" s="71"/>
      <c r="J14" s="86"/>
      <c r="K14" s="43" t="s">
        <v>31</v>
      </c>
      <c r="L14" s="89"/>
      <c r="M14" t="str">
        <f t="shared" si="4"/>
        <v>11 n</v>
      </c>
      <c r="N14" s="44">
        <v>7.96</v>
      </c>
      <c r="O14" s="44">
        <v>7.78</v>
      </c>
      <c r="P14" s="44">
        <f t="shared" si="23"/>
        <v>0.96313624678663223</v>
      </c>
      <c r="Q14" s="44">
        <v>0.06</v>
      </c>
      <c r="R14" s="44">
        <f t="shared" si="24"/>
        <v>0.17999999999999972</v>
      </c>
      <c r="S14" s="22"/>
      <c r="T14" s="23"/>
      <c r="U14" s="54" t="s">
        <v>37</v>
      </c>
      <c r="V14" s="54"/>
    </row>
    <row r="15" spans="1:22" ht="16.5" thickTop="1" thickBot="1" x14ac:dyDescent="0.3">
      <c r="A15" s="81"/>
      <c r="B15" s="82" t="s">
        <v>9</v>
      </c>
      <c r="C15" s="82"/>
      <c r="D15" s="82">
        <v>8</v>
      </c>
      <c r="E15" s="82">
        <v>7.76</v>
      </c>
      <c r="F15" s="83">
        <f t="shared" si="21"/>
        <v>0.97092783505154645</v>
      </c>
      <c r="G15" s="82">
        <v>0.06</v>
      </c>
      <c r="H15" s="84">
        <f t="shared" si="22"/>
        <v>0.24000000000000021</v>
      </c>
      <c r="I15" s="63">
        <f t="shared" si="9"/>
        <v>0.4399999999999995</v>
      </c>
      <c r="J15" s="87">
        <f t="shared" si="10"/>
        <v>1.9364706192150201</v>
      </c>
      <c r="K15" s="39"/>
      <c r="L15" s="40" t="s">
        <v>4</v>
      </c>
      <c r="M15" t="str">
        <f t="shared" si="4"/>
        <v>14 o</v>
      </c>
      <c r="N15" s="41">
        <v>7.99</v>
      </c>
      <c r="O15" s="41">
        <v>7.68</v>
      </c>
      <c r="P15" s="41">
        <f t="shared" si="23"/>
        <v>0.98036458333333343</v>
      </c>
      <c r="Q15" s="41">
        <v>0.06</v>
      </c>
      <c r="R15" s="90">
        <f t="shared" si="24"/>
        <v>0.3100000000000005</v>
      </c>
      <c r="S15" s="41">
        <f>SUM(R14+R15)</f>
        <v>0.49000000000000021</v>
      </c>
      <c r="T15" s="45">
        <f>SUM(P14+P15)</f>
        <v>1.9435008301199657</v>
      </c>
    </row>
    <row r="16" spans="1:22" ht="16.5" thickTop="1" thickBot="1" x14ac:dyDescent="0.3">
      <c r="A16" s="79" t="s">
        <v>23</v>
      </c>
      <c r="B16" s="69"/>
      <c r="C16" s="69"/>
      <c r="D16" s="69">
        <v>8.0299999999999994</v>
      </c>
      <c r="E16" s="69">
        <v>7.83</v>
      </c>
      <c r="F16" s="69">
        <f t="shared" si="21"/>
        <v>0.96554278416347361</v>
      </c>
      <c r="G16" s="69">
        <v>0.06</v>
      </c>
      <c r="H16" s="70">
        <f t="shared" si="22"/>
        <v>0.19999999999999929</v>
      </c>
      <c r="I16" s="71"/>
      <c r="J16" s="86"/>
      <c r="K16" s="10" t="s">
        <v>30</v>
      </c>
      <c r="L16" s="10"/>
      <c r="M16" t="str">
        <f t="shared" si="4"/>
        <v>8 n</v>
      </c>
      <c r="N16" s="10">
        <v>8</v>
      </c>
      <c r="O16" s="10">
        <v>7.82</v>
      </c>
      <c r="P16" s="10">
        <f t="shared" si="23"/>
        <v>0.96301790281329924</v>
      </c>
      <c r="Q16" s="10">
        <v>0.06</v>
      </c>
      <c r="R16" s="10">
        <f t="shared" si="24"/>
        <v>0.17999999999999972</v>
      </c>
      <c r="S16" s="10"/>
      <c r="T16" s="42"/>
    </row>
    <row r="17" spans="1:20" ht="16.5" thickTop="1" thickBot="1" x14ac:dyDescent="0.3">
      <c r="A17" s="81"/>
      <c r="B17" s="74" t="s">
        <v>10</v>
      </c>
      <c r="C17" s="82"/>
      <c r="D17" s="82">
        <v>7.98</v>
      </c>
      <c r="E17" s="82">
        <v>7.74</v>
      </c>
      <c r="F17" s="83">
        <f t="shared" si="21"/>
        <v>0.9710077519379845</v>
      </c>
      <c r="G17" s="82">
        <v>0.06</v>
      </c>
      <c r="H17" s="84">
        <f t="shared" si="22"/>
        <v>0.24000000000000021</v>
      </c>
      <c r="I17" s="63">
        <f t="shared" si="9"/>
        <v>0.4399999999999995</v>
      </c>
      <c r="J17" s="87">
        <f t="shared" si="10"/>
        <v>1.9365505361014581</v>
      </c>
      <c r="K17" s="41"/>
      <c r="L17" s="41" t="s">
        <v>5</v>
      </c>
      <c r="M17" t="str">
        <f t="shared" si="4"/>
        <v>7 o</v>
      </c>
      <c r="N17" s="41">
        <v>7.98</v>
      </c>
      <c r="O17" s="41">
        <v>7.69</v>
      </c>
      <c r="P17" s="41">
        <f t="shared" si="23"/>
        <v>0.97771131339401807</v>
      </c>
      <c r="Q17" s="41">
        <v>0.06</v>
      </c>
      <c r="R17" s="41">
        <f t="shared" si="24"/>
        <v>0.29000000000000004</v>
      </c>
      <c r="S17" s="41">
        <f t="shared" ref="S17" si="28">SUM(R16+R17)</f>
        <v>0.46999999999999975</v>
      </c>
      <c r="T17" s="48">
        <f t="shared" ref="T17:T19" si="29">SUM(P16+P17)</f>
        <v>1.9407292162073173</v>
      </c>
    </row>
    <row r="18" spans="1:20" ht="16.5" thickTop="1" thickBot="1" x14ac:dyDescent="0.3">
      <c r="A18" s="79" t="s">
        <v>22</v>
      </c>
      <c r="B18" s="69"/>
      <c r="C18" s="69"/>
      <c r="D18" s="69">
        <v>7.98</v>
      </c>
      <c r="E18" s="69">
        <v>7.78</v>
      </c>
      <c r="F18" s="69">
        <f t="shared" si="21"/>
        <v>0.96570694087403597</v>
      </c>
      <c r="G18" s="69">
        <v>0.06</v>
      </c>
      <c r="H18" s="70">
        <f t="shared" si="22"/>
        <v>0.20000000000000018</v>
      </c>
      <c r="I18" s="71"/>
      <c r="J18" s="80"/>
      <c r="K18" s="7" t="s">
        <v>28</v>
      </c>
      <c r="L18" s="8"/>
      <c r="M18" t="str">
        <f t="shared" si="4"/>
        <v>13 n</v>
      </c>
      <c r="N18" s="8">
        <v>8.02</v>
      </c>
      <c r="O18" s="8">
        <v>7.83</v>
      </c>
      <c r="P18" s="8">
        <f t="shared" si="23"/>
        <v>0.96426564495529998</v>
      </c>
      <c r="Q18" s="8">
        <v>0.06</v>
      </c>
      <c r="R18" s="9">
        <f t="shared" si="24"/>
        <v>0.1899999999999995</v>
      </c>
      <c r="S18" s="20"/>
    </row>
    <row r="19" spans="1:20" ht="16.5" thickTop="1" thickBot="1" x14ac:dyDescent="0.3">
      <c r="A19" s="81"/>
      <c r="B19" s="82" t="s">
        <v>11</v>
      </c>
      <c r="C19" s="82"/>
      <c r="D19" s="82">
        <v>7.98</v>
      </c>
      <c r="E19" s="82">
        <v>7.75</v>
      </c>
      <c r="F19" s="83">
        <f t="shared" si="21"/>
        <v>0.96967741935483875</v>
      </c>
      <c r="G19" s="82">
        <v>0.06</v>
      </c>
      <c r="H19" s="84">
        <f t="shared" si="22"/>
        <v>0.23000000000000043</v>
      </c>
      <c r="I19" s="63">
        <f t="shared" si="9"/>
        <v>0.4300000000000006</v>
      </c>
      <c r="J19" s="85">
        <f t="shared" si="10"/>
        <v>1.9353843602288747</v>
      </c>
      <c r="K19" s="49" t="s">
        <v>27</v>
      </c>
      <c r="L19" s="25"/>
      <c r="M19" t="str">
        <f t="shared" si="4"/>
        <v>3 n</v>
      </c>
      <c r="N19" s="25">
        <v>8.0500000000000007</v>
      </c>
      <c r="O19" s="25">
        <v>7.8</v>
      </c>
      <c r="P19" s="26">
        <f t="shared" si="23"/>
        <v>0.97205128205128211</v>
      </c>
      <c r="Q19" s="25">
        <v>0.06</v>
      </c>
      <c r="R19" s="27">
        <f t="shared" si="24"/>
        <v>0.25000000000000089</v>
      </c>
      <c r="S19" s="28">
        <f t="shared" ref="S19" si="30">SUM(R18+R19)</f>
        <v>0.44000000000000039</v>
      </c>
      <c r="T19" s="48">
        <f t="shared" si="29"/>
        <v>1.9363169270065821</v>
      </c>
    </row>
    <row r="20" spans="1:20" ht="16.5" thickTop="1" thickBot="1" x14ac:dyDescent="0.3">
      <c r="A20" s="79" t="s">
        <v>21</v>
      </c>
      <c r="B20" s="69"/>
      <c r="C20" s="69"/>
      <c r="D20" s="69">
        <v>8.01</v>
      </c>
      <c r="E20" s="69">
        <v>7.81</v>
      </c>
      <c r="F20" s="69">
        <f t="shared" si="21"/>
        <v>0.9656081946222792</v>
      </c>
      <c r="G20" s="69">
        <v>0.06</v>
      </c>
      <c r="H20" s="70">
        <f t="shared" si="22"/>
        <v>0.20000000000000018</v>
      </c>
      <c r="I20" s="71"/>
      <c r="J20" s="80"/>
      <c r="K20" s="7" t="s">
        <v>26</v>
      </c>
      <c r="L20" s="8"/>
      <c r="M20" t="str">
        <f t="shared" si="4"/>
        <v xml:space="preserve"> 4 n</v>
      </c>
      <c r="N20" s="8">
        <v>8.0399999999999991</v>
      </c>
      <c r="O20" s="8">
        <v>7.85</v>
      </c>
      <c r="P20" s="8">
        <f t="shared" ref="P20:P29" si="31">N20/O20-Q20</f>
        <v>0.9642038216560509</v>
      </c>
      <c r="Q20" s="8">
        <v>0.06</v>
      </c>
      <c r="R20" s="9">
        <f t="shared" ref="R20:R29" si="32">N20-O20</f>
        <v>0.1899999999999995</v>
      </c>
      <c r="S20" s="20"/>
      <c r="T20" s="47"/>
    </row>
    <row r="21" spans="1:20" ht="16.5" thickTop="1" thickBot="1" x14ac:dyDescent="0.3">
      <c r="A21" s="81"/>
      <c r="B21" s="82" t="s">
        <v>12</v>
      </c>
      <c r="C21" s="82"/>
      <c r="D21" s="82">
        <v>7.94</v>
      </c>
      <c r="E21" s="82">
        <v>7.71</v>
      </c>
      <c r="F21" s="83">
        <f t="shared" si="21"/>
        <v>0.96983138780804157</v>
      </c>
      <c r="G21" s="82">
        <v>0.06</v>
      </c>
      <c r="H21" s="84">
        <f t="shared" si="22"/>
        <v>0.23000000000000043</v>
      </c>
      <c r="I21" s="63">
        <f t="shared" si="9"/>
        <v>0.4300000000000006</v>
      </c>
      <c r="J21" s="85">
        <f t="shared" si="10"/>
        <v>1.9354395824303208</v>
      </c>
      <c r="K21" s="49"/>
      <c r="L21" s="51" t="s">
        <v>7</v>
      </c>
      <c r="M21" t="str">
        <f t="shared" si="4"/>
        <v>5 o</v>
      </c>
      <c r="N21" s="25">
        <v>8.01</v>
      </c>
      <c r="O21" s="25">
        <v>7.76</v>
      </c>
      <c r="P21" s="26">
        <f t="shared" si="31"/>
        <v>0.97221649484536088</v>
      </c>
      <c r="Q21" s="25">
        <v>0.06</v>
      </c>
      <c r="R21" s="27">
        <f t="shared" si="32"/>
        <v>0.25</v>
      </c>
      <c r="S21" s="28">
        <f t="shared" ref="S21" si="33">SUM(R20+R21)</f>
        <v>0.4399999999999995</v>
      </c>
      <c r="T21" s="52">
        <f t="shared" ref="T21" si="34">SUM(P20+P21)</f>
        <v>1.9364203165014118</v>
      </c>
    </row>
    <row r="22" spans="1:20" ht="16.5" thickTop="1" thickBot="1" x14ac:dyDescent="0.3">
      <c r="A22" s="79" t="s">
        <v>20</v>
      </c>
      <c r="B22" s="69"/>
      <c r="C22" s="69"/>
      <c r="D22" s="69">
        <v>8.09</v>
      </c>
      <c r="E22" s="69">
        <v>7.89</v>
      </c>
      <c r="F22" s="69">
        <f t="shared" si="21"/>
        <v>0.96534854245880863</v>
      </c>
      <c r="G22" s="69">
        <v>0.06</v>
      </c>
      <c r="H22" s="70">
        <f t="shared" si="22"/>
        <v>0.20000000000000018</v>
      </c>
      <c r="I22" s="71"/>
      <c r="J22" s="80"/>
      <c r="K22" s="7" t="s">
        <v>18</v>
      </c>
      <c r="L22" s="8"/>
      <c r="M22" t="str">
        <f t="shared" si="4"/>
        <v>7 n</v>
      </c>
      <c r="N22" s="8">
        <v>8.0500000000000007</v>
      </c>
      <c r="O22" s="8">
        <v>7.85</v>
      </c>
      <c r="P22" s="8">
        <f t="shared" si="31"/>
        <v>0.96547770700636959</v>
      </c>
      <c r="Q22" s="8">
        <v>0.06</v>
      </c>
      <c r="R22" s="9">
        <f t="shared" si="32"/>
        <v>0.20000000000000107</v>
      </c>
      <c r="S22" s="20"/>
      <c r="T22" s="21"/>
    </row>
    <row r="23" spans="1:20" ht="16.5" thickTop="1" thickBot="1" x14ac:dyDescent="0.3">
      <c r="A23" s="81"/>
      <c r="B23" s="82" t="s">
        <v>13</v>
      </c>
      <c r="C23" s="82"/>
      <c r="D23" s="82">
        <v>7.96</v>
      </c>
      <c r="E23" s="82">
        <v>7.73</v>
      </c>
      <c r="F23" s="83">
        <f t="shared" si="21"/>
        <v>0.96975420439844751</v>
      </c>
      <c r="G23" s="82">
        <v>0.06</v>
      </c>
      <c r="H23" s="84">
        <f t="shared" si="22"/>
        <v>0.22999999999999954</v>
      </c>
      <c r="I23" s="63">
        <f t="shared" si="9"/>
        <v>0.42999999999999972</v>
      </c>
      <c r="J23" s="85">
        <f t="shared" si="10"/>
        <v>1.9351027468572561</v>
      </c>
      <c r="K23" s="49"/>
      <c r="L23" s="25" t="s">
        <v>15</v>
      </c>
      <c r="M23" t="str">
        <f t="shared" si="4"/>
        <v>27 o</v>
      </c>
      <c r="N23" s="25">
        <v>7.96</v>
      </c>
      <c r="O23" s="25">
        <v>7.73</v>
      </c>
      <c r="P23" s="26">
        <f>N23/O23-Q23</f>
        <v>0.96975420439844751</v>
      </c>
      <c r="Q23" s="25">
        <v>0.06</v>
      </c>
      <c r="R23" s="27">
        <f>N23-O23</f>
        <v>0.22999999999999954</v>
      </c>
      <c r="S23" s="28">
        <f t="shared" ref="S23" si="35">SUM(R22+R23)</f>
        <v>0.4300000000000006</v>
      </c>
      <c r="T23" s="50">
        <f t="shared" ref="T23" si="36">SUM(P22+P23)</f>
        <v>1.9352319114048171</v>
      </c>
    </row>
    <row r="24" spans="1:20" ht="16.5" thickTop="1" thickBot="1" x14ac:dyDescent="0.3">
      <c r="A24" s="79" t="s">
        <v>19</v>
      </c>
      <c r="B24" s="69"/>
      <c r="C24" s="69"/>
      <c r="D24" s="69">
        <v>8.0500000000000007</v>
      </c>
      <c r="E24" s="69">
        <v>7.85</v>
      </c>
      <c r="F24" s="69">
        <f t="shared" si="21"/>
        <v>0.96547770700636959</v>
      </c>
      <c r="G24" s="69">
        <v>0.06</v>
      </c>
      <c r="H24" s="70">
        <f t="shared" si="22"/>
        <v>0.20000000000000107</v>
      </c>
      <c r="I24" s="71"/>
      <c r="J24" s="80"/>
      <c r="K24" s="7" t="s">
        <v>24</v>
      </c>
      <c r="L24" s="15"/>
      <c r="M24" t="str">
        <f t="shared" si="4"/>
        <v>2 n</v>
      </c>
      <c r="N24" s="8">
        <v>8.0299999999999994</v>
      </c>
      <c r="O24" s="8">
        <v>7.83</v>
      </c>
      <c r="P24" s="8">
        <f t="shared" si="31"/>
        <v>0.96554278416347361</v>
      </c>
      <c r="Q24" s="8">
        <v>0.06</v>
      </c>
      <c r="R24" s="9">
        <f t="shared" si="32"/>
        <v>0.19999999999999929</v>
      </c>
      <c r="S24" s="20"/>
      <c r="T24" s="47"/>
    </row>
    <row r="25" spans="1:20" ht="16.5" thickTop="1" thickBot="1" x14ac:dyDescent="0.3">
      <c r="A25" s="81"/>
      <c r="B25" s="82" t="s">
        <v>14</v>
      </c>
      <c r="C25" s="82"/>
      <c r="D25" s="82">
        <v>7.96</v>
      </c>
      <c r="E25" s="82">
        <v>7.73</v>
      </c>
      <c r="F25" s="83">
        <f t="shared" si="21"/>
        <v>0.96975420439844751</v>
      </c>
      <c r="G25" s="82">
        <v>0.06</v>
      </c>
      <c r="H25" s="84">
        <f t="shared" si="22"/>
        <v>0.22999999999999954</v>
      </c>
      <c r="I25" s="63">
        <f t="shared" si="9"/>
        <v>0.4300000000000006</v>
      </c>
      <c r="J25" s="85">
        <f t="shared" si="10"/>
        <v>1.9352319114048171</v>
      </c>
      <c r="K25" s="49"/>
      <c r="L25" s="51" t="s">
        <v>9</v>
      </c>
      <c r="M25" t="str">
        <f t="shared" si="4"/>
        <v>2 o</v>
      </c>
      <c r="N25" s="25">
        <v>8</v>
      </c>
      <c r="O25" s="25">
        <v>7.76</v>
      </c>
      <c r="P25" s="26">
        <f t="shared" si="31"/>
        <v>0.97092783505154645</v>
      </c>
      <c r="Q25" s="25">
        <v>0.06</v>
      </c>
      <c r="R25" s="27">
        <f t="shared" si="32"/>
        <v>0.24000000000000021</v>
      </c>
      <c r="S25" s="28">
        <f t="shared" ref="S25" si="37">SUM(R24+R25)</f>
        <v>0.4399999999999995</v>
      </c>
      <c r="T25" s="52">
        <f t="shared" ref="T25" si="38">SUM(P24+P25)</f>
        <v>1.9364706192150201</v>
      </c>
    </row>
    <row r="26" spans="1:20" ht="16.5" thickTop="1" thickBot="1" x14ac:dyDescent="0.3">
      <c r="A26" s="79" t="s">
        <v>18</v>
      </c>
      <c r="B26" s="69"/>
      <c r="C26" s="69"/>
      <c r="D26" s="69">
        <v>8.0500000000000007</v>
      </c>
      <c r="E26" s="69">
        <v>7.85</v>
      </c>
      <c r="F26" s="69">
        <f t="shared" si="21"/>
        <v>0.96547770700636959</v>
      </c>
      <c r="G26" s="69">
        <v>0.06</v>
      </c>
      <c r="H26" s="70">
        <f t="shared" si="22"/>
        <v>0.20000000000000107</v>
      </c>
      <c r="I26" s="71"/>
      <c r="J26" s="80"/>
      <c r="K26" s="7" t="s">
        <v>21</v>
      </c>
      <c r="L26" s="16"/>
      <c r="M26" t="str">
        <f t="shared" si="4"/>
        <v>10 n</v>
      </c>
      <c r="N26" s="8">
        <v>8.01</v>
      </c>
      <c r="O26" s="8">
        <v>7.81</v>
      </c>
      <c r="P26" s="8">
        <f t="shared" si="31"/>
        <v>0.9656081946222792</v>
      </c>
      <c r="Q26" s="8">
        <v>0.06</v>
      </c>
      <c r="R26" s="9">
        <f t="shared" si="32"/>
        <v>0.20000000000000018</v>
      </c>
      <c r="S26" s="20"/>
      <c r="T26" s="21"/>
    </row>
    <row r="27" spans="1:20" ht="16.5" thickTop="1" thickBot="1" x14ac:dyDescent="0.3">
      <c r="A27" s="81"/>
      <c r="B27" s="82" t="s">
        <v>15</v>
      </c>
      <c r="C27" s="82"/>
      <c r="D27" s="82">
        <v>7.96</v>
      </c>
      <c r="E27" s="82">
        <v>7.73</v>
      </c>
      <c r="F27" s="83">
        <f>D27/E27-G27</f>
        <v>0.96975420439844751</v>
      </c>
      <c r="G27" s="82">
        <v>0.06</v>
      </c>
      <c r="H27" s="84">
        <f>D27-E27</f>
        <v>0.22999999999999954</v>
      </c>
      <c r="I27" s="63">
        <f t="shared" si="9"/>
        <v>0.4300000000000006</v>
      </c>
      <c r="J27" s="85">
        <f t="shared" si="10"/>
        <v>1.9352319114048171</v>
      </c>
      <c r="K27" s="49"/>
      <c r="L27" s="25" t="s">
        <v>12</v>
      </c>
      <c r="M27" t="str">
        <f>CONCATENATE(K27,L27)</f>
        <v>22 o</v>
      </c>
      <c r="N27" s="25">
        <v>7.94</v>
      </c>
      <c r="O27" s="25">
        <v>7.71</v>
      </c>
      <c r="P27" s="26">
        <f t="shared" si="31"/>
        <v>0.96983138780804157</v>
      </c>
      <c r="Q27" s="25">
        <v>0.06</v>
      </c>
      <c r="R27" s="27">
        <f t="shared" si="32"/>
        <v>0.23000000000000043</v>
      </c>
      <c r="S27" s="28">
        <f t="shared" ref="S27" si="39">SUM(R26+R27)</f>
        <v>0.4300000000000006</v>
      </c>
      <c r="T27" s="50">
        <f t="shared" ref="T27" si="40">SUM(P26+P27)</f>
        <v>1.9354395824303208</v>
      </c>
    </row>
    <row r="28" spans="1:20" ht="16.5" thickTop="1" thickBot="1" x14ac:dyDescent="0.3">
      <c r="A28" s="68"/>
      <c r="B28" s="69" t="s">
        <v>16</v>
      </c>
      <c r="C28" s="69"/>
      <c r="D28" s="69">
        <v>7.89</v>
      </c>
      <c r="E28" s="69">
        <v>7.67</v>
      </c>
      <c r="F28" s="69">
        <f>D28/E28-G28</f>
        <v>0.96868318122555408</v>
      </c>
      <c r="G28" s="69">
        <v>0.06</v>
      </c>
      <c r="H28" s="70">
        <f>D28-E28</f>
        <v>0.21999999999999975</v>
      </c>
      <c r="I28" s="71"/>
      <c r="J28" s="72"/>
      <c r="K28" s="7" t="s">
        <v>19</v>
      </c>
      <c r="L28" s="8"/>
      <c r="M28" t="str">
        <f>CONCATENATE(K28,L28)</f>
        <v>1 n</v>
      </c>
      <c r="N28" s="8">
        <v>8.0500000000000007</v>
      </c>
      <c r="O28" s="8">
        <v>7.85</v>
      </c>
      <c r="P28" s="8">
        <f t="shared" si="31"/>
        <v>0.96547770700636959</v>
      </c>
      <c r="Q28" s="8">
        <v>0.06</v>
      </c>
      <c r="R28" s="9">
        <f t="shared" si="32"/>
        <v>0.20000000000000107</v>
      </c>
      <c r="S28" s="20"/>
      <c r="T28" s="21"/>
    </row>
    <row r="29" spans="1:20" ht="16.5" thickTop="1" thickBot="1" x14ac:dyDescent="0.3">
      <c r="A29" s="73"/>
      <c r="B29" s="74" t="s">
        <v>17</v>
      </c>
      <c r="C29" s="74"/>
      <c r="D29" s="74">
        <v>7.96</v>
      </c>
      <c r="E29" s="82">
        <v>7.73</v>
      </c>
      <c r="F29" s="82">
        <f>D29/E29-G29</f>
        <v>0.96975420439844751</v>
      </c>
      <c r="G29" s="82">
        <v>0.06</v>
      </c>
      <c r="H29" s="84">
        <f>D29-E29</f>
        <v>0.22999999999999954</v>
      </c>
      <c r="I29" s="63">
        <f t="shared" si="9"/>
        <v>0.44999999999999929</v>
      </c>
      <c r="J29" s="64">
        <f t="shared" si="10"/>
        <v>1.9384373856240016</v>
      </c>
      <c r="K29" s="49"/>
      <c r="L29" s="25" t="s">
        <v>14</v>
      </c>
      <c r="M29" t="str">
        <f>CONCATENATE(K29,L29)</f>
        <v>28 o</v>
      </c>
      <c r="N29" s="25">
        <v>7.96</v>
      </c>
      <c r="O29" s="25">
        <v>7.73</v>
      </c>
      <c r="P29" s="26">
        <f t="shared" si="31"/>
        <v>0.96975420439844751</v>
      </c>
      <c r="Q29" s="25">
        <v>0.06</v>
      </c>
      <c r="R29" s="27">
        <f t="shared" si="32"/>
        <v>0.22999999999999954</v>
      </c>
      <c r="S29" s="28">
        <f t="shared" ref="S29" si="41">SUM(R28+R29)</f>
        <v>0.4300000000000006</v>
      </c>
      <c r="T29" s="50">
        <f t="shared" ref="T29" si="42">SUM(P28+P29)</f>
        <v>1.9352319114048171</v>
      </c>
    </row>
    <row r="30" spans="1:20" ht="15.75" thickTop="1" x14ac:dyDescent="0.25">
      <c r="E30" s="46"/>
      <c r="F30" s="46"/>
      <c r="G30" s="46"/>
      <c r="H30" s="46"/>
      <c r="I30" s="10"/>
      <c r="J30" s="42"/>
    </row>
    <row r="31" spans="1:20" x14ac:dyDescent="0.25">
      <c r="A31" s="1"/>
      <c r="B31" s="2"/>
      <c r="C31" s="2"/>
      <c r="D31" s="96"/>
      <c r="E31" s="10"/>
      <c r="F31" s="10"/>
      <c r="G31" s="10"/>
      <c r="H31" s="10"/>
      <c r="I31" s="46"/>
    </row>
    <row r="32" spans="1:20" ht="15.75" thickBot="1" x14ac:dyDescent="0.3"/>
    <row r="33" spans="1:2" ht="15.75" thickTop="1" x14ac:dyDescent="0.25">
      <c r="A33" s="5">
        <v>1</v>
      </c>
      <c r="B33" s="6" t="s">
        <v>20</v>
      </c>
    </row>
    <row r="34" spans="1:2" ht="15.75" thickBot="1" x14ac:dyDescent="0.3">
      <c r="A34" s="12">
        <v>2</v>
      </c>
      <c r="B34" s="11" t="s">
        <v>13</v>
      </c>
    </row>
    <row r="35" spans="1:2" ht="15.75" thickTop="1" x14ac:dyDescent="0.25">
      <c r="A35" s="5">
        <v>3</v>
      </c>
      <c r="B35" s="8" t="s">
        <v>22</v>
      </c>
    </row>
    <row r="36" spans="1:2" ht="15.75" thickBot="1" x14ac:dyDescent="0.3">
      <c r="A36" s="12">
        <v>4</v>
      </c>
      <c r="B36" s="2" t="s">
        <v>11</v>
      </c>
    </row>
    <row r="37" spans="1:2" ht="15.75" thickTop="1" x14ac:dyDescent="0.25">
      <c r="A37" s="5">
        <v>5</v>
      </c>
      <c r="B37" s="2" t="s">
        <v>25</v>
      </c>
    </row>
    <row r="38" spans="1:2" ht="15.75" thickBot="1" x14ac:dyDescent="0.3">
      <c r="A38" s="12">
        <v>6</v>
      </c>
      <c r="B38" s="2" t="s">
        <v>8</v>
      </c>
    </row>
    <row r="39" spans="1:2" ht="15.75" thickTop="1" x14ac:dyDescent="0.25">
      <c r="A39" s="5">
        <v>7</v>
      </c>
      <c r="B39" s="2" t="s">
        <v>23</v>
      </c>
    </row>
    <row r="40" spans="1:2" ht="15.75" thickBot="1" x14ac:dyDescent="0.3">
      <c r="A40" s="12">
        <v>8</v>
      </c>
      <c r="B40" s="2" t="s">
        <v>10</v>
      </c>
    </row>
    <row r="41" spans="1:2" ht="15.75" thickTop="1" x14ac:dyDescent="0.25">
      <c r="A41" s="5">
        <v>9</v>
      </c>
      <c r="B41" s="8" t="s">
        <v>29</v>
      </c>
    </row>
    <row r="42" spans="1:2" ht="15.75" thickBot="1" x14ac:dyDescent="0.3">
      <c r="A42" s="12">
        <v>10</v>
      </c>
      <c r="B42" s="13" t="s">
        <v>6</v>
      </c>
    </row>
    <row r="43" spans="1:2" ht="15.75" thickTop="1" x14ac:dyDescent="0.25">
      <c r="A43" s="5">
        <v>11</v>
      </c>
      <c r="B43" s="8" t="s">
        <v>16</v>
      </c>
    </row>
    <row r="44" spans="1:2" ht="15.75" thickBot="1" x14ac:dyDescent="0.3">
      <c r="A44" s="12">
        <v>12</v>
      </c>
      <c r="B44" s="13" t="s">
        <v>17</v>
      </c>
    </row>
    <row r="45" spans="1:2" ht="15.75" thickTop="1" x14ac:dyDescent="0.25">
      <c r="A45" s="5">
        <v>13</v>
      </c>
      <c r="B45" s="15" t="s">
        <v>31</v>
      </c>
    </row>
    <row r="46" spans="1:2" ht="15.75" thickBot="1" x14ac:dyDescent="0.3">
      <c r="A46" s="12">
        <v>14</v>
      </c>
      <c r="B46" s="13" t="s">
        <v>4</v>
      </c>
    </row>
    <row r="47" spans="1:2" ht="15.75" thickTop="1" x14ac:dyDescent="0.25">
      <c r="A47" s="5">
        <v>15</v>
      </c>
      <c r="B47" s="15" t="s">
        <v>30</v>
      </c>
    </row>
    <row r="48" spans="1:2" ht="15.75" thickBot="1" x14ac:dyDescent="0.3">
      <c r="A48" s="12">
        <v>16</v>
      </c>
      <c r="B48" s="4" t="s">
        <v>5</v>
      </c>
    </row>
    <row r="49" spans="1:2" ht="15.75" thickTop="1" x14ac:dyDescent="0.25">
      <c r="A49" s="5">
        <v>17</v>
      </c>
      <c r="B49" s="15" t="s">
        <v>28</v>
      </c>
    </row>
    <row r="50" spans="1:2" ht="15.75" thickBot="1" x14ac:dyDescent="0.3">
      <c r="A50" s="12">
        <v>18</v>
      </c>
      <c r="B50" s="14" t="s">
        <v>27</v>
      </c>
    </row>
    <row r="51" spans="1:2" ht="15.75" thickTop="1" x14ac:dyDescent="0.25">
      <c r="A51" s="5">
        <v>19</v>
      </c>
      <c r="B51" s="16" t="s">
        <v>26</v>
      </c>
    </row>
    <row r="52" spans="1:2" ht="15.75" thickBot="1" x14ac:dyDescent="0.3">
      <c r="A52" s="12">
        <v>20</v>
      </c>
      <c r="B52" s="14" t="s">
        <v>7</v>
      </c>
    </row>
    <row r="53" spans="1:2" ht="15.75" thickTop="1" x14ac:dyDescent="0.25">
      <c r="A53" s="5">
        <v>21</v>
      </c>
      <c r="B53" s="15" t="s">
        <v>18</v>
      </c>
    </row>
    <row r="54" spans="1:2" ht="15.75" thickBot="1" x14ac:dyDescent="0.3">
      <c r="A54" s="12">
        <v>22</v>
      </c>
      <c r="B54" s="14" t="s">
        <v>15</v>
      </c>
    </row>
    <row r="55" spans="1:2" ht="15.75" thickTop="1" x14ac:dyDescent="0.25">
      <c r="A55" s="5">
        <v>23</v>
      </c>
      <c r="B55" s="8" t="s">
        <v>24</v>
      </c>
    </row>
    <row r="56" spans="1:2" ht="15.75" thickBot="1" x14ac:dyDescent="0.3">
      <c r="A56" s="12">
        <v>24</v>
      </c>
      <c r="B56" s="14" t="s">
        <v>9</v>
      </c>
    </row>
    <row r="57" spans="1:2" ht="15.75" thickTop="1" x14ac:dyDescent="0.25">
      <c r="A57" s="5">
        <v>25</v>
      </c>
      <c r="B57" s="8" t="s">
        <v>21</v>
      </c>
    </row>
    <row r="58" spans="1:2" ht="15.75" thickBot="1" x14ac:dyDescent="0.3">
      <c r="A58" s="12">
        <v>26</v>
      </c>
      <c r="B58" s="14" t="s">
        <v>12</v>
      </c>
    </row>
    <row r="59" spans="1:2" ht="15.75" thickTop="1" x14ac:dyDescent="0.25">
      <c r="A59" s="5">
        <v>27</v>
      </c>
      <c r="B59" s="8" t="s">
        <v>19</v>
      </c>
    </row>
    <row r="60" spans="1:2" x14ac:dyDescent="0.25">
      <c r="A60" s="12">
        <v>28</v>
      </c>
      <c r="B60" s="18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75" zoomScaleNormal="75" workbookViewId="0">
      <selection activeCell="Q31" sqref="Q31"/>
    </sheetView>
  </sheetViews>
  <sheetFormatPr defaultRowHeight="15" x14ac:dyDescent="0.25"/>
  <cols>
    <col min="1" max="1" width="25.42578125" customWidth="1"/>
    <col min="3" max="3" width="31.85546875" customWidth="1"/>
    <col min="4" max="4" width="19.28515625" customWidth="1"/>
    <col min="6" max="6" width="29.7109375" customWidth="1"/>
    <col min="9" max="9" width="22.42578125" customWidth="1"/>
    <col min="10" max="14" width="9.42578125" bestFit="1" customWidth="1"/>
    <col min="15" max="15" width="13.140625" bestFit="1" customWidth="1"/>
    <col min="16" max="16" width="13.28515625" bestFit="1" customWidth="1"/>
    <col min="17" max="17" width="9.28515625" bestFit="1" customWidth="1"/>
  </cols>
  <sheetData>
    <row r="1" spans="1:16" ht="40.5" customHeight="1" x14ac:dyDescent="0.25">
      <c r="A1" s="92" t="s">
        <v>43</v>
      </c>
      <c r="C1" s="3" t="s">
        <v>41</v>
      </c>
      <c r="D1" t="s">
        <v>42</v>
      </c>
      <c r="F1" s="3" t="s">
        <v>45</v>
      </c>
    </row>
    <row r="2" spans="1:16" x14ac:dyDescent="0.25">
      <c r="A2" s="91" t="s">
        <v>20</v>
      </c>
      <c r="C2" s="91">
        <v>6</v>
      </c>
      <c r="D2" s="91">
        <v>1</v>
      </c>
      <c r="F2" s="91" t="s">
        <v>46</v>
      </c>
      <c r="G2" t="s">
        <v>39</v>
      </c>
      <c r="H2" t="s">
        <v>40</v>
      </c>
      <c r="I2" t="s">
        <v>38</v>
      </c>
    </row>
    <row r="3" spans="1:16" ht="15.75" thickBot="1" x14ac:dyDescent="0.3">
      <c r="A3" s="91" t="s">
        <v>13</v>
      </c>
      <c r="C3" s="91">
        <v>5</v>
      </c>
      <c r="D3" s="91">
        <v>2</v>
      </c>
    </row>
    <row r="4" spans="1:16" ht="15.75" thickTop="1" x14ac:dyDescent="0.25">
      <c r="A4" s="91" t="s">
        <v>22</v>
      </c>
      <c r="C4" s="91">
        <v>11</v>
      </c>
      <c r="D4" s="91">
        <v>3</v>
      </c>
      <c r="G4" s="33"/>
      <c r="H4" s="113" t="s">
        <v>16</v>
      </c>
      <c r="I4" s="111" t="str">
        <f>CONCATENATE(G4,H4)</f>
        <v>26 o</v>
      </c>
      <c r="J4" s="36">
        <v>7.89</v>
      </c>
      <c r="K4" s="34">
        <v>7.67</v>
      </c>
      <c r="L4" s="34">
        <f>J4/K4-M4</f>
        <v>0.96868318122555408</v>
      </c>
      <c r="M4" s="34">
        <v>0.06</v>
      </c>
      <c r="N4" s="35">
        <f>J4-K4</f>
        <v>0.21999999999999975</v>
      </c>
      <c r="O4" s="36"/>
      <c r="P4" s="37"/>
    </row>
    <row r="5" spans="1:16" ht="15.75" thickBot="1" x14ac:dyDescent="0.3">
      <c r="A5" s="91" t="s">
        <v>11</v>
      </c>
      <c r="C5" s="91">
        <v>2</v>
      </c>
      <c r="D5" s="91">
        <v>4</v>
      </c>
      <c r="F5">
        <v>1</v>
      </c>
      <c r="G5" s="99"/>
      <c r="H5" s="104" t="s">
        <v>17</v>
      </c>
      <c r="I5" s="117" t="str">
        <f>CONCATENATE(G5,H5)</f>
        <v>3 o</v>
      </c>
      <c r="J5" s="103">
        <v>7.96</v>
      </c>
      <c r="K5" s="100">
        <v>7.73</v>
      </c>
      <c r="L5" s="100">
        <f>J5/K5-M5</f>
        <v>0.96975420439844751</v>
      </c>
      <c r="M5" s="100">
        <v>0.06</v>
      </c>
      <c r="N5" s="101">
        <f>J5-K5</f>
        <v>0.22999999999999954</v>
      </c>
      <c r="O5" s="28">
        <f t="shared" ref="O5" si="0">SUM(N4+N5)</f>
        <v>0.44999999999999929</v>
      </c>
      <c r="P5" s="29">
        <f t="shared" ref="P5" si="1">SUM(L4+L5)</f>
        <v>1.9384373856240016</v>
      </c>
    </row>
    <row r="6" spans="1:16" ht="15.75" thickTop="1" x14ac:dyDescent="0.25">
      <c r="A6" s="91" t="s">
        <v>25</v>
      </c>
      <c r="C6" s="91">
        <v>3</v>
      </c>
      <c r="D6" s="91">
        <v>5</v>
      </c>
      <c r="G6" s="43" t="s">
        <v>29</v>
      </c>
      <c r="H6" s="10"/>
      <c r="I6" s="118" t="str">
        <f>CONCATENATE(G6,H6)</f>
        <v>9 n</v>
      </c>
      <c r="J6" s="10">
        <v>8.11</v>
      </c>
      <c r="K6" s="10">
        <v>7.93</v>
      </c>
      <c r="L6" s="10">
        <f>J6/K6-M6</f>
        <v>0.96269861286254721</v>
      </c>
      <c r="M6" s="10">
        <v>0.06</v>
      </c>
      <c r="N6" s="120">
        <f>J6-K6</f>
        <v>0.17999999999999972</v>
      </c>
      <c r="O6" s="10"/>
      <c r="P6" s="46"/>
    </row>
    <row r="7" spans="1:16" ht="15.75" thickBot="1" x14ac:dyDescent="0.3">
      <c r="A7" s="91" t="s">
        <v>8</v>
      </c>
      <c r="C7" s="91">
        <v>1</v>
      </c>
      <c r="D7" s="91">
        <v>6</v>
      </c>
      <c r="F7">
        <v>2</v>
      </c>
      <c r="G7" s="102"/>
      <c r="H7" s="104" t="s">
        <v>6</v>
      </c>
      <c r="I7" s="119" t="str">
        <f>CONCATENATE(G7,H7)</f>
        <v>1 o</v>
      </c>
      <c r="J7" s="103">
        <v>7.96</v>
      </c>
      <c r="K7" s="100">
        <v>7.7</v>
      </c>
      <c r="L7" s="100">
        <f>J7/K7-M7</f>
        <v>0.97376623376623361</v>
      </c>
      <c r="M7" s="100">
        <v>0.06</v>
      </c>
      <c r="N7" s="101">
        <f>J7-K7</f>
        <v>0.25999999999999979</v>
      </c>
      <c r="O7" s="103">
        <f t="shared" ref="O7" si="2">SUM(N6+N7)</f>
        <v>0.4399999999999995</v>
      </c>
      <c r="P7" s="48"/>
    </row>
    <row r="8" spans="1:16" ht="16.5" thickTop="1" thickBot="1" x14ac:dyDescent="0.3">
      <c r="A8" s="91" t="s">
        <v>23</v>
      </c>
      <c r="C8" s="91">
        <v>12</v>
      </c>
      <c r="D8" s="91">
        <v>7</v>
      </c>
      <c r="G8" s="7" t="s">
        <v>18</v>
      </c>
      <c r="H8" s="105"/>
      <c r="I8" s="112" t="str">
        <f>CONCATENATE(G8,H8)</f>
        <v>7 n</v>
      </c>
      <c r="J8" s="20">
        <v>8.0500000000000007</v>
      </c>
      <c r="K8" s="8">
        <v>7.85</v>
      </c>
      <c r="L8" s="8">
        <f>J8/K8-M8</f>
        <v>0.96547770700636959</v>
      </c>
      <c r="M8" s="8">
        <v>0.06</v>
      </c>
      <c r="N8" s="9">
        <f>J8-K8</f>
        <v>0.20000000000000107</v>
      </c>
      <c r="O8" s="20"/>
      <c r="P8" s="21"/>
    </row>
    <row r="9" spans="1:16" ht="16.5" thickTop="1" thickBot="1" x14ac:dyDescent="0.3">
      <c r="A9" s="91" t="s">
        <v>10</v>
      </c>
      <c r="C9" s="91">
        <v>9</v>
      </c>
      <c r="D9" s="91">
        <v>8</v>
      </c>
      <c r="F9">
        <v>3</v>
      </c>
      <c r="G9" s="49"/>
      <c r="H9" s="109" t="s">
        <v>15</v>
      </c>
      <c r="I9" s="117" t="str">
        <f>CONCATENATE(G9,H9)</f>
        <v>27 o</v>
      </c>
      <c r="J9" s="28">
        <v>7.96</v>
      </c>
      <c r="K9" s="25">
        <v>7.73</v>
      </c>
      <c r="L9" s="26">
        <f>J9/K9-M9</f>
        <v>0.96975420439844751</v>
      </c>
      <c r="M9" s="25">
        <v>0.06</v>
      </c>
      <c r="N9" s="27">
        <f>J9-K9</f>
        <v>0.22999999999999954</v>
      </c>
      <c r="O9" s="28">
        <f t="shared" ref="O9" si="3">SUM(N8+N9)</f>
        <v>0.4300000000000006</v>
      </c>
      <c r="P9" s="50">
        <f t="shared" ref="P9" si="4">SUM(L8+L9)</f>
        <v>1.9352319114048171</v>
      </c>
    </row>
    <row r="10" spans="1:16" ht="16.5" thickTop="1" thickBot="1" x14ac:dyDescent="0.3">
      <c r="A10" s="91" t="s">
        <v>29</v>
      </c>
      <c r="C10" s="91">
        <v>10</v>
      </c>
      <c r="D10" s="91">
        <v>9</v>
      </c>
      <c r="G10" s="7" t="s">
        <v>22</v>
      </c>
      <c r="H10" s="114"/>
      <c r="I10" s="112" t="str">
        <f>CONCATENATE(G10,H10)</f>
        <v xml:space="preserve"> 12 n</v>
      </c>
      <c r="J10" s="20">
        <v>7.98</v>
      </c>
      <c r="K10" s="8">
        <v>7.78</v>
      </c>
      <c r="L10" s="8">
        <f>J10/K10-M10</f>
        <v>0.96570694087403597</v>
      </c>
      <c r="M10" s="8">
        <v>0.06</v>
      </c>
      <c r="N10" s="9">
        <f>J10-K10</f>
        <v>0.20000000000000018</v>
      </c>
      <c r="O10" s="20"/>
      <c r="P10" s="21"/>
    </row>
    <row r="11" spans="1:16" ht="16.5" thickTop="1" thickBot="1" x14ac:dyDescent="0.3">
      <c r="A11" s="91" t="s">
        <v>6</v>
      </c>
      <c r="C11" s="91">
        <v>4</v>
      </c>
      <c r="D11" s="91">
        <v>10</v>
      </c>
      <c r="F11">
        <v>4</v>
      </c>
      <c r="G11" s="49"/>
      <c r="H11" s="109" t="s">
        <v>11</v>
      </c>
      <c r="I11" s="117" t="str">
        <f>CONCATENATE(G11,H11)</f>
        <v>19 o</v>
      </c>
      <c r="J11" s="28">
        <v>7.98</v>
      </c>
      <c r="K11" s="25">
        <v>7.75</v>
      </c>
      <c r="L11" s="26">
        <f>J11/K11-M11</f>
        <v>0.96967741935483875</v>
      </c>
      <c r="M11" s="25">
        <v>0.06</v>
      </c>
      <c r="N11" s="27">
        <f>J11-K11</f>
        <v>0.23000000000000043</v>
      </c>
      <c r="O11" s="28">
        <f>SUM(N10+N11)</f>
        <v>0.4300000000000006</v>
      </c>
      <c r="P11" s="50">
        <f>SUM(L10+L11)</f>
        <v>1.9353843602288747</v>
      </c>
    </row>
    <row r="12" spans="1:16" ht="16.5" thickTop="1" thickBot="1" x14ac:dyDescent="0.3">
      <c r="A12" s="91" t="s">
        <v>16</v>
      </c>
      <c r="C12" s="91">
        <v>14</v>
      </c>
      <c r="D12" s="91">
        <v>11</v>
      </c>
      <c r="G12" s="7" t="s">
        <v>25</v>
      </c>
      <c r="H12" s="105"/>
      <c r="I12" s="112" t="str">
        <f>CONCATENATE(G12,H12)</f>
        <v>5 n</v>
      </c>
      <c r="J12" s="20">
        <v>8.0500000000000007</v>
      </c>
      <c r="K12" s="8">
        <v>7.86</v>
      </c>
      <c r="L12" s="8">
        <f>J12/K12-M12</f>
        <v>0.96417302798982196</v>
      </c>
      <c r="M12" s="8">
        <v>0.06</v>
      </c>
      <c r="N12" s="9">
        <f>J12-K12</f>
        <v>0.19000000000000039</v>
      </c>
      <c r="O12" s="20"/>
      <c r="P12" s="47"/>
    </row>
    <row r="13" spans="1:16" ht="16.5" thickTop="1" thickBot="1" x14ac:dyDescent="0.3">
      <c r="A13" s="91" t="s">
        <v>17</v>
      </c>
      <c r="C13" s="91">
        <v>8</v>
      </c>
      <c r="D13" s="91">
        <v>12</v>
      </c>
      <c r="F13">
        <v>5</v>
      </c>
      <c r="G13" s="49"/>
      <c r="H13" s="115" t="s">
        <v>8</v>
      </c>
      <c r="I13" s="117" t="str">
        <f>CONCATENATE(G13,H13)</f>
        <v>13 o</v>
      </c>
      <c r="J13" s="28">
        <v>7.98</v>
      </c>
      <c r="K13" s="25">
        <v>7.73</v>
      </c>
      <c r="L13" s="26">
        <f>J13/K13-M13</f>
        <v>0.97234152652005168</v>
      </c>
      <c r="M13" s="25">
        <v>0.06</v>
      </c>
      <c r="N13" s="27">
        <f>J13-K13</f>
        <v>0.25</v>
      </c>
      <c r="O13" s="28">
        <f t="shared" ref="O13" si="5">SUM(N12+N13)</f>
        <v>0.44000000000000039</v>
      </c>
      <c r="P13" s="52">
        <f t="shared" ref="P13" si="6">SUM(L12+L13)</f>
        <v>1.9365145545098736</v>
      </c>
    </row>
    <row r="14" spans="1:16" ht="16.5" thickTop="1" thickBot="1" x14ac:dyDescent="0.3">
      <c r="A14" s="91" t="s">
        <v>31</v>
      </c>
      <c r="C14" s="97">
        <v>13</v>
      </c>
      <c r="D14" s="97">
        <v>13</v>
      </c>
      <c r="E14" s="98"/>
      <c r="G14" s="7" t="s">
        <v>20</v>
      </c>
      <c r="H14" s="114"/>
      <c r="I14" s="112" t="str">
        <f>CONCATENATE(G14,H14)</f>
        <v>14 n</v>
      </c>
      <c r="J14" s="20">
        <v>8.09</v>
      </c>
      <c r="K14" s="8">
        <v>7.89</v>
      </c>
      <c r="L14" s="8">
        <f>J14/K14-M14</f>
        <v>0.96534854245880863</v>
      </c>
      <c r="M14" s="8">
        <v>0.06</v>
      </c>
      <c r="N14" s="9">
        <f>J14-K14</f>
        <v>0.20000000000000018</v>
      </c>
      <c r="O14" s="20"/>
      <c r="P14" s="21"/>
    </row>
    <row r="15" spans="1:16" ht="16.5" thickTop="1" thickBot="1" x14ac:dyDescent="0.3">
      <c r="A15" s="91" t="s">
        <v>4</v>
      </c>
      <c r="C15" s="94">
        <v>7</v>
      </c>
      <c r="D15" s="94">
        <v>14</v>
      </c>
      <c r="E15" s="93"/>
      <c r="F15">
        <v>6</v>
      </c>
      <c r="G15" s="49"/>
      <c r="H15" s="109" t="s">
        <v>13</v>
      </c>
      <c r="I15" s="117" t="str">
        <f>CONCATENATE(G15,H15)</f>
        <v>20 o</v>
      </c>
      <c r="J15" s="28">
        <v>7.96</v>
      </c>
      <c r="K15" s="25">
        <v>7.73</v>
      </c>
      <c r="L15" s="26">
        <f>J15/K15-M15</f>
        <v>0.96975420439844751</v>
      </c>
      <c r="M15" s="25">
        <v>0.06</v>
      </c>
      <c r="N15" s="27">
        <f>J15-K15</f>
        <v>0.22999999999999954</v>
      </c>
      <c r="O15" s="28">
        <f>SUM(N14+N15)</f>
        <v>0.42999999999999972</v>
      </c>
      <c r="P15" s="50">
        <f>SUM(L14+L15)</f>
        <v>1.9351027468572561</v>
      </c>
    </row>
    <row r="16" spans="1:16" ht="16.5" thickTop="1" thickBot="1" x14ac:dyDescent="0.3">
      <c r="A16" s="91" t="s">
        <v>30</v>
      </c>
      <c r="C16" s="95" t="s">
        <v>44</v>
      </c>
      <c r="D16" s="93"/>
      <c r="E16" s="93"/>
      <c r="F16" s="41" t="s">
        <v>37</v>
      </c>
      <c r="G16" s="7" t="s">
        <v>24</v>
      </c>
      <c r="H16" s="114"/>
      <c r="I16" s="112" t="str">
        <f>CONCATENATE(G16,H16)</f>
        <v>2 n</v>
      </c>
      <c r="J16" s="20">
        <v>8.0299999999999994</v>
      </c>
      <c r="K16" s="8">
        <v>7.83</v>
      </c>
      <c r="L16" s="8">
        <f>J16/K16-M16</f>
        <v>0.96554278416347361</v>
      </c>
      <c r="M16" s="8">
        <v>0.06</v>
      </c>
      <c r="N16" s="9">
        <f>J16-K16</f>
        <v>0.19999999999999929</v>
      </c>
      <c r="O16" s="20"/>
      <c r="P16" s="47"/>
    </row>
    <row r="17" spans="1:17" ht="16.5" thickTop="1" thickBot="1" x14ac:dyDescent="0.3">
      <c r="A17" s="91" t="s">
        <v>5</v>
      </c>
      <c r="F17">
        <v>7</v>
      </c>
      <c r="G17" s="49"/>
      <c r="H17" s="115" t="s">
        <v>9</v>
      </c>
      <c r="I17" s="117" t="str">
        <f>CONCATENATE(G17,H17)</f>
        <v>2 o</v>
      </c>
      <c r="J17" s="28">
        <v>8</v>
      </c>
      <c r="K17" s="25">
        <v>7.76</v>
      </c>
      <c r="L17" s="26">
        <f>J17/K17-M17</f>
        <v>0.97092783505154645</v>
      </c>
      <c r="M17" s="25">
        <v>0.06</v>
      </c>
      <c r="N17" s="27">
        <f>J17-K17</f>
        <v>0.24000000000000021</v>
      </c>
      <c r="O17" s="28">
        <f>SUM(N16+N17)</f>
        <v>0.4399999999999995</v>
      </c>
      <c r="P17" s="52">
        <f>SUM(L16+L17)</f>
        <v>1.9364706192150201</v>
      </c>
    </row>
    <row r="18" spans="1:17" ht="16.5" thickTop="1" thickBot="1" x14ac:dyDescent="0.3">
      <c r="A18" s="91" t="s">
        <v>28</v>
      </c>
      <c r="G18" s="7" t="s">
        <v>28</v>
      </c>
      <c r="H18" s="105"/>
      <c r="I18" s="112" t="str">
        <f>CONCATENATE(G18,H18)</f>
        <v>13 n</v>
      </c>
      <c r="J18" s="20">
        <v>8.02</v>
      </c>
      <c r="K18" s="8">
        <v>7.83</v>
      </c>
      <c r="L18" s="8">
        <f>J18/K18-M18</f>
        <v>0.96426564495529998</v>
      </c>
      <c r="M18" s="8">
        <v>0.06</v>
      </c>
      <c r="N18" s="9">
        <f>J18-K18</f>
        <v>0.1899999999999995</v>
      </c>
      <c r="O18" s="20"/>
    </row>
    <row r="19" spans="1:17" ht="16.5" thickTop="1" thickBot="1" x14ac:dyDescent="0.3">
      <c r="A19" s="91" t="s">
        <v>27</v>
      </c>
      <c r="F19">
        <v>8</v>
      </c>
      <c r="G19" s="49" t="s">
        <v>27</v>
      </c>
      <c r="H19" s="109"/>
      <c r="I19" s="117" t="str">
        <f>CONCATENATE(G19,H19)</f>
        <v>3 n</v>
      </c>
      <c r="J19" s="28">
        <v>8.0500000000000007</v>
      </c>
      <c r="K19" s="25">
        <v>7.8</v>
      </c>
      <c r="L19" s="26">
        <f>J19/K19-M19</f>
        <v>0.97205128205128211</v>
      </c>
      <c r="M19" s="25">
        <v>0.06</v>
      </c>
      <c r="N19" s="27">
        <f>J19-K19</f>
        <v>0.25000000000000089</v>
      </c>
      <c r="O19" s="28">
        <f>SUM(N18+N19)</f>
        <v>0.44000000000000039</v>
      </c>
      <c r="P19" s="48">
        <f>SUM(L18+L19)</f>
        <v>1.9363169270065821</v>
      </c>
    </row>
    <row r="20" spans="1:17" ht="16.5" thickTop="1" thickBot="1" x14ac:dyDescent="0.3">
      <c r="A20" s="91" t="s">
        <v>26</v>
      </c>
      <c r="G20" s="7" t="s">
        <v>26</v>
      </c>
      <c r="H20" s="105"/>
      <c r="I20" s="112" t="str">
        <f>CONCATENATE(G20,H20)</f>
        <v xml:space="preserve"> 4 n</v>
      </c>
      <c r="J20" s="20">
        <v>8.0399999999999991</v>
      </c>
      <c r="K20" s="8">
        <v>7.85</v>
      </c>
      <c r="L20" s="8">
        <f>J20/K20-M20</f>
        <v>0.9642038216560509</v>
      </c>
      <c r="M20" s="8">
        <v>0.06</v>
      </c>
      <c r="N20" s="9">
        <f>J20-K20</f>
        <v>0.1899999999999995</v>
      </c>
      <c r="O20" s="20"/>
      <c r="P20" s="47"/>
    </row>
    <row r="21" spans="1:17" ht="16.5" thickTop="1" thickBot="1" x14ac:dyDescent="0.3">
      <c r="A21" s="91" t="s">
        <v>7</v>
      </c>
      <c r="F21">
        <v>9</v>
      </c>
      <c r="G21" s="49"/>
      <c r="H21" s="115" t="s">
        <v>7</v>
      </c>
      <c r="I21" s="117" t="str">
        <f>CONCATENATE(G21,H21)</f>
        <v>5 o</v>
      </c>
      <c r="J21" s="28">
        <v>8.01</v>
      </c>
      <c r="K21" s="25">
        <v>7.76</v>
      </c>
      <c r="L21" s="26">
        <f>J21/K21-M21</f>
        <v>0.97221649484536088</v>
      </c>
      <c r="M21" s="25">
        <v>0.06</v>
      </c>
      <c r="N21" s="27">
        <f>J21-K21</f>
        <v>0.25</v>
      </c>
      <c r="O21" s="28">
        <f>SUM(N20+N21)</f>
        <v>0.4399999999999995</v>
      </c>
      <c r="P21" s="52">
        <f>SUM(L20+L21)</f>
        <v>1.9364203165014118</v>
      </c>
    </row>
    <row r="22" spans="1:17" ht="16.5" thickTop="1" thickBot="1" x14ac:dyDescent="0.3">
      <c r="A22" s="91" t="s">
        <v>18</v>
      </c>
      <c r="G22" s="33" t="s">
        <v>23</v>
      </c>
      <c r="H22" s="116"/>
      <c r="I22" s="112" t="str">
        <f>CONCATENATE(G22,H22)</f>
        <v>6 n</v>
      </c>
      <c r="J22" s="36">
        <v>8.0299999999999994</v>
      </c>
      <c r="K22" s="34">
        <v>7.83</v>
      </c>
      <c r="L22" s="34">
        <f>J22/K22-M22</f>
        <v>0.96554278416347361</v>
      </c>
      <c r="M22" s="34">
        <v>0.06</v>
      </c>
      <c r="N22" s="35">
        <f>J22-K22</f>
        <v>0.19999999999999929</v>
      </c>
      <c r="O22" s="36"/>
      <c r="P22" s="37"/>
    </row>
    <row r="23" spans="1:17" ht="16.5" thickTop="1" thickBot="1" x14ac:dyDescent="0.3">
      <c r="A23" s="91" t="s">
        <v>15</v>
      </c>
      <c r="F23">
        <v>10</v>
      </c>
      <c r="G23" s="24"/>
      <c r="H23" s="108" t="s">
        <v>10</v>
      </c>
      <c r="I23" s="117" t="str">
        <f>CONCATENATE(G23,H23)</f>
        <v>17 o</v>
      </c>
      <c r="J23" s="28">
        <v>7.98</v>
      </c>
      <c r="K23" s="25">
        <v>7.74</v>
      </c>
      <c r="L23" s="26">
        <f>J23/K23-M23</f>
        <v>0.9710077519379845</v>
      </c>
      <c r="M23" s="25">
        <v>0.06</v>
      </c>
      <c r="N23" s="27">
        <f>J23-K23</f>
        <v>0.24000000000000021</v>
      </c>
      <c r="O23" s="28">
        <f>SUM(N22+N23)</f>
        <v>0.4399999999999995</v>
      </c>
      <c r="P23" s="29">
        <f>SUM(L22+L23)</f>
        <v>1.9365505361014581</v>
      </c>
    </row>
    <row r="24" spans="1:17" ht="16.5" thickTop="1" thickBot="1" x14ac:dyDescent="0.3">
      <c r="A24" s="91" t="s">
        <v>24</v>
      </c>
      <c r="G24" s="7" t="s">
        <v>19</v>
      </c>
      <c r="H24" s="105"/>
      <c r="I24" s="112" t="str">
        <f>CONCATENATE(G24,H24)</f>
        <v>1 n</v>
      </c>
      <c r="J24" s="20">
        <v>8.0500000000000007</v>
      </c>
      <c r="K24" s="8">
        <v>7.85</v>
      </c>
      <c r="L24" s="8">
        <f>J24/K24-M24</f>
        <v>0.96547770700636959</v>
      </c>
      <c r="M24" s="8">
        <v>0.06</v>
      </c>
      <c r="N24" s="9">
        <f>J24-K24</f>
        <v>0.20000000000000107</v>
      </c>
      <c r="O24" s="20"/>
      <c r="P24" s="21"/>
    </row>
    <row r="25" spans="1:17" ht="16.5" thickTop="1" thickBot="1" x14ac:dyDescent="0.3">
      <c r="A25" s="91" t="s">
        <v>9</v>
      </c>
      <c r="F25">
        <v>11</v>
      </c>
      <c r="G25" s="49"/>
      <c r="H25" s="109" t="s">
        <v>14</v>
      </c>
      <c r="I25" s="117" t="str">
        <f>CONCATENATE(G25,H25)</f>
        <v>28 o</v>
      </c>
      <c r="J25" s="28">
        <v>7.96</v>
      </c>
      <c r="K25" s="25">
        <v>7.73</v>
      </c>
      <c r="L25" s="26">
        <f>J25/K25-M25</f>
        <v>0.96975420439844751</v>
      </c>
      <c r="M25" s="25">
        <v>0.06</v>
      </c>
      <c r="N25" s="27">
        <f>J25-K25</f>
        <v>0.22999999999999954</v>
      </c>
      <c r="O25" s="28">
        <f t="shared" ref="O25" si="7">SUM(N24+N25)</f>
        <v>0.4300000000000006</v>
      </c>
      <c r="P25" s="50">
        <f t="shared" ref="P25" si="8">SUM(L24+L25)</f>
        <v>1.9352319114048171</v>
      </c>
    </row>
    <row r="26" spans="1:17" ht="15.75" thickTop="1" x14ac:dyDescent="0.25">
      <c r="A26" s="91" t="s">
        <v>21</v>
      </c>
      <c r="F26" s="106"/>
      <c r="G26" s="10" t="s">
        <v>30</v>
      </c>
      <c r="H26" s="10"/>
      <c r="I26" s="112" t="str">
        <f>CONCATENATE(G26,H26)</f>
        <v>8 n</v>
      </c>
      <c r="J26" s="10">
        <v>8</v>
      </c>
      <c r="K26" s="10">
        <v>7.82</v>
      </c>
      <c r="L26" s="10">
        <f>J26/K26-M26</f>
        <v>0.96301790281329924</v>
      </c>
      <c r="M26" s="10">
        <v>0.06</v>
      </c>
      <c r="N26" s="120">
        <f>J26-K26</f>
        <v>0.17999999999999972</v>
      </c>
      <c r="O26" s="10"/>
      <c r="P26" s="42"/>
    </row>
    <row r="27" spans="1:17" ht="15.75" thickBot="1" x14ac:dyDescent="0.3">
      <c r="A27" s="91" t="s">
        <v>12</v>
      </c>
      <c r="F27" s="107">
        <v>12</v>
      </c>
      <c r="G27" s="41"/>
      <c r="H27" s="41" t="s">
        <v>5</v>
      </c>
      <c r="I27" s="117" t="str">
        <f>CONCATENATE(G27,H27)</f>
        <v>7 o</v>
      </c>
      <c r="J27" s="41">
        <v>7.98</v>
      </c>
      <c r="K27" s="41">
        <v>7.69</v>
      </c>
      <c r="L27" s="41">
        <f>J27/K27-M27</f>
        <v>0.97771131339401807</v>
      </c>
      <c r="M27" s="41">
        <v>0.06</v>
      </c>
      <c r="N27" s="121">
        <f>J27-K27</f>
        <v>0.29000000000000004</v>
      </c>
      <c r="O27" s="41">
        <f>SUM(N26+N27)</f>
        <v>0.46999999999999975</v>
      </c>
      <c r="P27" s="48">
        <f>SUM(L26+L27)</f>
        <v>1.9407292162073173</v>
      </c>
    </row>
    <row r="28" spans="1:17" ht="16.5" thickTop="1" thickBot="1" x14ac:dyDescent="0.3">
      <c r="A28" s="91" t="s">
        <v>19</v>
      </c>
      <c r="G28" s="7" t="s">
        <v>21</v>
      </c>
      <c r="H28" s="110"/>
      <c r="I28" s="112" t="str">
        <f>CONCATENATE(G28,H28)</f>
        <v>10 n</v>
      </c>
      <c r="J28" s="20">
        <v>8.01</v>
      </c>
      <c r="K28" s="8">
        <v>7.81</v>
      </c>
      <c r="L28" s="8">
        <f>J28/K28-M28</f>
        <v>0.9656081946222792</v>
      </c>
      <c r="M28" s="8">
        <v>0.06</v>
      </c>
      <c r="N28" s="9">
        <f>J28-K28</f>
        <v>0.20000000000000018</v>
      </c>
      <c r="O28" s="20"/>
      <c r="P28" s="21"/>
    </row>
    <row r="29" spans="1:17" ht="16.5" thickTop="1" thickBot="1" x14ac:dyDescent="0.3">
      <c r="A29" s="91" t="s">
        <v>14</v>
      </c>
      <c r="F29">
        <v>13</v>
      </c>
      <c r="G29" s="49"/>
      <c r="H29" s="109" t="s">
        <v>12</v>
      </c>
      <c r="I29" s="117" t="str">
        <f>CONCATENATE(G29,H29)</f>
        <v>22 o</v>
      </c>
      <c r="J29" s="28">
        <v>7.94</v>
      </c>
      <c r="K29" s="25">
        <v>7.71</v>
      </c>
      <c r="L29" s="26">
        <f>J29/K29-M29</f>
        <v>0.96983138780804157</v>
      </c>
      <c r="M29" s="25">
        <v>0.06</v>
      </c>
      <c r="N29" s="27">
        <f>J29-K29</f>
        <v>0.23000000000000043</v>
      </c>
      <c r="O29" s="28">
        <f t="shared" ref="O29" si="9">SUM(N28+N29)</f>
        <v>0.4300000000000006</v>
      </c>
      <c r="P29" s="50">
        <f t="shared" ref="P29" si="10">SUM(L28+L29)</f>
        <v>1.9354395824303208</v>
      </c>
    </row>
    <row r="30" spans="1:17" ht="15.75" thickTop="1" x14ac:dyDescent="0.25">
      <c r="G30" s="122" t="s">
        <v>31</v>
      </c>
      <c r="H30" s="123"/>
      <c r="I30" s="124" t="str">
        <f>CONCATENATE(G30,H30)</f>
        <v>11 n</v>
      </c>
      <c r="J30" s="123">
        <v>7.96</v>
      </c>
      <c r="K30" s="123">
        <v>7.78</v>
      </c>
      <c r="L30" s="123">
        <f>J30/K30-M30</f>
        <v>0.96313624678663223</v>
      </c>
      <c r="M30" s="123">
        <v>0.06</v>
      </c>
      <c r="N30" s="125">
        <f>J30-K30</f>
        <v>0.17999999999999972</v>
      </c>
      <c r="O30" s="126"/>
      <c r="P30" s="127"/>
      <c r="Q30" t="s">
        <v>48</v>
      </c>
    </row>
    <row r="31" spans="1:17" ht="15.75" thickBot="1" x14ac:dyDescent="0.3">
      <c r="F31">
        <v>14</v>
      </c>
      <c r="G31" s="128"/>
      <c r="H31" s="129" t="s">
        <v>4</v>
      </c>
      <c r="I31" s="130" t="str">
        <f>CONCATENATE(G31,H31)</f>
        <v>14 o</v>
      </c>
      <c r="J31" s="129">
        <v>7.99</v>
      </c>
      <c r="K31" s="129">
        <v>7.68</v>
      </c>
      <c r="L31" s="129">
        <f>J31/K31-M31</f>
        <v>0.98036458333333343</v>
      </c>
      <c r="M31" s="129">
        <v>0.06</v>
      </c>
      <c r="N31" s="131">
        <f>J31-K31</f>
        <v>0.3100000000000005</v>
      </c>
      <c r="O31" s="129">
        <f>SUM(N30+N31)</f>
        <v>0.49000000000000021</v>
      </c>
      <c r="P31" s="132">
        <f>SUM(L30+L31)</f>
        <v>1.9435008301199657</v>
      </c>
    </row>
    <row r="32" spans="1:17" ht="15.75" thickTop="1" x14ac:dyDescent="0.25">
      <c r="I32" t="s">
        <v>47</v>
      </c>
    </row>
  </sheetData>
  <hyperlinks>
    <hyperlink ref="F27" r:id="rId1" display="\\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Final Layout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Administrator1</cp:lastModifiedBy>
  <dcterms:created xsi:type="dcterms:W3CDTF">2019-05-15T07:46:26Z</dcterms:created>
  <dcterms:modified xsi:type="dcterms:W3CDTF">2019-05-21T23:18:32Z</dcterms:modified>
</cp:coreProperties>
</file>