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1\Documents\Prius 2010\repair manuals and info\Battery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2" i="1" l="1"/>
  <c r="Q42" i="1" l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41" i="1"/>
  <c r="O41" i="1"/>
  <c r="D14" i="1"/>
  <c r="I36" i="1" l="1"/>
  <c r="I37" i="1"/>
  <c r="W68" i="1" l="1"/>
  <c r="W67" i="1"/>
  <c r="W66" i="1"/>
  <c r="W65" i="1"/>
  <c r="W64" i="1"/>
  <c r="W63" i="1"/>
  <c r="W62" i="1"/>
  <c r="W61" i="1"/>
  <c r="W60" i="1"/>
  <c r="W59" i="1"/>
  <c r="W58" i="1"/>
  <c r="W57" i="1"/>
  <c r="W56" i="1"/>
  <c r="V57" i="1"/>
  <c r="V58" i="1"/>
  <c r="V59" i="1"/>
  <c r="V60" i="1"/>
  <c r="V61" i="1"/>
  <c r="V62" i="1"/>
  <c r="V63" i="1"/>
  <c r="V64" i="1"/>
  <c r="V65" i="1"/>
  <c r="V66" i="1"/>
  <c r="V67" i="1"/>
  <c r="V68" i="1"/>
  <c r="V56" i="1"/>
  <c r="O49" i="1" l="1"/>
  <c r="O50" i="1"/>
  <c r="R50" i="1"/>
  <c r="O45" i="1"/>
  <c r="O53" i="1"/>
  <c r="O54" i="1"/>
  <c r="S54" i="1" s="1"/>
  <c r="O58" i="1"/>
  <c r="O57" i="1"/>
  <c r="O52" i="1"/>
  <c r="Q30" i="1"/>
  <c r="R44" i="1"/>
  <c r="Q75" i="1"/>
  <c r="Q76" i="1"/>
  <c r="R52" i="1"/>
  <c r="R68" i="1"/>
  <c r="O51" i="1"/>
  <c r="S52" i="1" s="1"/>
  <c r="O42" i="1"/>
  <c r="O48" i="1"/>
  <c r="O64" i="1"/>
  <c r="O44" i="1"/>
  <c r="O56" i="1"/>
  <c r="O61" i="1"/>
  <c r="O75" i="1"/>
  <c r="O60" i="1"/>
  <c r="O76" i="1"/>
  <c r="O46" i="1"/>
  <c r="O67" i="1"/>
  <c r="O65" i="1"/>
  <c r="O55" i="1"/>
  <c r="S56" i="1" s="1"/>
  <c r="O43" i="1"/>
  <c r="O47" i="1"/>
  <c r="O62" i="1"/>
  <c r="O66" i="1"/>
  <c r="O59" i="1"/>
  <c r="O68" i="1"/>
  <c r="O63" i="1"/>
  <c r="Q24" i="1"/>
  <c r="Q5" i="1"/>
  <c r="Q29" i="1"/>
  <c r="Q4" i="1"/>
  <c r="Q25" i="1"/>
  <c r="Q14" i="1"/>
  <c r="Q17" i="1"/>
  <c r="Q23" i="1"/>
  <c r="Q19" i="1"/>
  <c r="Q10" i="1"/>
  <c r="Q27" i="1"/>
  <c r="Q6" i="1"/>
  <c r="Q13" i="1"/>
  <c r="P27" i="1"/>
  <c r="P21" i="1"/>
  <c r="P10" i="1"/>
  <c r="P9" i="1"/>
  <c r="P19" i="1"/>
  <c r="P16" i="1"/>
  <c r="P23" i="1"/>
  <c r="P28" i="1"/>
  <c r="I40" i="1"/>
  <c r="I38" i="1"/>
  <c r="I41" i="1"/>
  <c r="P29" i="1"/>
  <c r="I39" i="1"/>
  <c r="I45" i="1"/>
  <c r="I44" i="1"/>
  <c r="P22" i="1"/>
  <c r="I3" i="1"/>
  <c r="P24" i="1"/>
  <c r="P25" i="1"/>
  <c r="I4" i="1"/>
  <c r="S64" i="1" l="1"/>
  <c r="S62" i="1"/>
  <c r="S48" i="1"/>
  <c r="S46" i="1"/>
  <c r="R66" i="1"/>
  <c r="S68" i="1"/>
  <c r="S50" i="1"/>
  <c r="S66" i="1"/>
  <c r="R46" i="1"/>
  <c r="S60" i="1"/>
  <c r="S44" i="1"/>
  <c r="R56" i="1"/>
  <c r="S58" i="1"/>
  <c r="R62" i="1"/>
  <c r="R42" i="1"/>
  <c r="R60" i="1"/>
  <c r="R64" i="1"/>
  <c r="R54" i="1"/>
  <c r="R58" i="1"/>
  <c r="R48" i="1"/>
  <c r="P11" i="1"/>
  <c r="P8" i="1"/>
  <c r="P4" i="1"/>
  <c r="P5" i="1"/>
  <c r="P17" i="1"/>
  <c r="P14" i="1"/>
  <c r="P15" i="1"/>
  <c r="P18" i="1"/>
  <c r="P20" i="1"/>
  <c r="D4" i="1" l="1"/>
  <c r="D3" i="1"/>
  <c r="D31" i="1"/>
  <c r="D32" i="1"/>
  <c r="D33" i="1"/>
  <c r="D34" i="1"/>
  <c r="D35" i="1"/>
  <c r="D36" i="1"/>
  <c r="D37" i="1"/>
  <c r="D38" i="1"/>
  <c r="D39" i="1"/>
  <c r="D40" i="1"/>
  <c r="D41" i="1"/>
  <c r="D42" i="1"/>
  <c r="D6" i="1"/>
  <c r="D5" i="1"/>
  <c r="D15" i="1"/>
  <c r="D16" i="1"/>
  <c r="D17" i="1"/>
  <c r="D26" i="1"/>
  <c r="D27" i="1"/>
  <c r="D28" i="1"/>
  <c r="D29" i="1"/>
  <c r="D30" i="1"/>
  <c r="D25" i="1"/>
  <c r="D18" i="1"/>
  <c r="D19" i="1"/>
  <c r="D20" i="1"/>
  <c r="D21" i="1"/>
  <c r="D22" i="1"/>
  <c r="D23" i="1"/>
  <c r="D24" i="1"/>
</calcChain>
</file>

<file path=xl/sharedStrings.xml><?xml version="1.0" encoding="utf-8"?>
<sst xmlns="http://schemas.openxmlformats.org/spreadsheetml/2006/main" count="35" uniqueCount="27">
  <si>
    <t>2010 Prius testing spreadsheet</t>
  </si>
  <si>
    <t>Battery Cell #</t>
  </si>
  <si>
    <t>Resting V</t>
  </si>
  <si>
    <t>2 min. V</t>
  </si>
  <si>
    <t>DROP</t>
  </si>
  <si>
    <t>You want all of your cells to be around 15 - 16 volts holding. And as you drive they will fluctuate from around 13 - 19 volts, and hold around the mid 15's﻿</t>
  </si>
  <si>
    <t>-----------</t>
  </si>
  <si>
    <t>Total sum</t>
  </si>
  <si>
    <t>Begin V</t>
  </si>
  <si>
    <t>(8</t>
  </si>
  <si>
    <t>(3</t>
  </si>
  <si>
    <t>put together pairs so that all module pairs have the same total drop (sum of the two module drops).</t>
  </si>
  <si>
    <t>r_internal=v_bat/ (current) - (ohms of external load)</t>
  </si>
  <si>
    <t>(r_int=v_bat / I - 0.5)</t>
  </si>
  <si>
    <t>v_bat</t>
  </si>
  <si>
    <t>current</t>
  </si>
  <si>
    <t>modules with differing capacities can work well together as long as the discharge rate is the same.</t>
  </si>
  <si>
    <t>Dead(!)</t>
  </si>
  <si>
    <t>(ohms of lightbulb)</t>
  </si>
  <si>
    <t>(ref) original cell placement</t>
  </si>
  <si>
    <t>New place</t>
  </si>
  <si>
    <t>Load current</t>
  </si>
  <si>
    <t>Module Resistance (r_int=v_bat / I - (Ohms of bulb)</t>
  </si>
  <si>
    <t>Resting (V)</t>
  </si>
  <si>
    <t>Pair drop (new placement)</t>
  </si>
  <si>
    <t>Module Drop (V)</t>
  </si>
  <si>
    <t>Pair resistance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</si>
</sst>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ill="1" applyBorder="1"/>
    <xf numFmtId="0" fontId="0" fillId="0" borderId="7" xfId="0" applyBorder="1"/>
    <xf numFmtId="0" fontId="0" fillId="0" borderId="7" xfId="0" applyFill="1" applyBorder="1"/>
    <xf numFmtId="20" fontId="0" fillId="0" borderId="0" xfId="0" applyNumberFormat="1"/>
    <xf numFmtId="0" fontId="0" fillId="0" borderId="0" xfId="0" quotePrefix="1"/>
    <xf numFmtId="0" fontId="0" fillId="2" borderId="0" xfId="0" applyFill="1"/>
    <xf numFmtId="20" fontId="0" fillId="5" borderId="0" xfId="0" applyNumberFormat="1" applyFill="1"/>
    <xf numFmtId="20" fontId="0" fillId="7" borderId="0" xfId="0" applyNumberFormat="1" applyFill="1"/>
    <xf numFmtId="0" fontId="0" fillId="7" borderId="0" xfId="0" applyFill="1"/>
    <xf numFmtId="0" fontId="0" fillId="0" borderId="0" xfId="0" applyFill="1"/>
    <xf numFmtId="20" fontId="0" fillId="8" borderId="0" xfId="0" applyNumberFormat="1" applyFill="1"/>
    <xf numFmtId="0" fontId="0" fillId="8" borderId="0" xfId="0" applyFill="1"/>
    <xf numFmtId="20" fontId="0" fillId="0" borderId="4" xfId="0" applyNumberFormat="1" applyFill="1" applyBorder="1"/>
    <xf numFmtId="20" fontId="0" fillId="7" borderId="4" xfId="0" applyNumberFormat="1" applyFill="1" applyBorder="1"/>
    <xf numFmtId="20" fontId="0" fillId="8" borderId="4" xfId="0" applyNumberFormat="1" applyFill="1" applyBorder="1"/>
    <xf numFmtId="20" fontId="0" fillId="0" borderId="4" xfId="0" applyNumberFormat="1" applyBorder="1"/>
    <xf numFmtId="20" fontId="0" fillId="3" borderId="4" xfId="0" applyNumberFormat="1" applyFill="1" applyBorder="1"/>
    <xf numFmtId="20" fontId="0" fillId="2" borderId="4" xfId="0" applyNumberFormat="1" applyFill="1" applyBorder="1"/>
    <xf numFmtId="20" fontId="0" fillId="4" borderId="4" xfId="0" applyNumberFormat="1" applyFill="1" applyBorder="1"/>
    <xf numFmtId="0" fontId="0" fillId="0" borderId="4" xfId="0" quotePrefix="1" applyBorder="1"/>
    <xf numFmtId="0" fontId="0" fillId="9" borderId="0" xfId="0" applyFill="1"/>
    <xf numFmtId="0" fontId="1" fillId="0" borderId="0" xfId="0" applyFont="1"/>
    <xf numFmtId="0" fontId="0" fillId="10" borderId="0" xfId="0" applyFill="1"/>
    <xf numFmtId="20" fontId="0" fillId="0" borderId="0" xfId="0" applyNumberFormat="1" applyBorder="1"/>
    <xf numFmtId="20" fontId="0" fillId="8" borderId="0" xfId="0" applyNumberFormat="1" applyFill="1" applyBorder="1"/>
    <xf numFmtId="20" fontId="0" fillId="2" borderId="0" xfId="0" applyNumberFormat="1" applyFill="1" applyBorder="1"/>
    <xf numFmtId="20" fontId="0" fillId="6" borderId="0" xfId="0" applyNumberFormat="1" applyFill="1" applyBorder="1"/>
    <xf numFmtId="20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00CC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tabSelected="1" topLeftCell="H18" workbookViewId="0">
      <selection activeCell="O41" sqref="O41"/>
    </sheetView>
  </sheetViews>
  <sheetFormatPr defaultRowHeight="15" x14ac:dyDescent="0.25"/>
  <cols>
    <col min="1" max="1" width="34.28515625" customWidth="1"/>
    <col min="4" max="4" width="8.85546875" customWidth="1"/>
    <col min="5" max="5" width="12.42578125" customWidth="1"/>
    <col min="10" max="10" width="8.140625" customWidth="1"/>
    <col min="11" max="11" width="10.28515625" customWidth="1"/>
    <col min="12" max="12" width="12.7109375" customWidth="1"/>
    <col min="13" max="13" width="9.7109375" customWidth="1"/>
    <col min="15" max="15" width="16.42578125" customWidth="1"/>
    <col min="16" max="16" width="16.28515625" customWidth="1"/>
    <col min="18" max="18" width="13.42578125" customWidth="1"/>
  </cols>
  <sheetData>
    <row r="1" spans="1:17" x14ac:dyDescent="0.25">
      <c r="A1" t="s">
        <v>0</v>
      </c>
      <c r="L1" t="s">
        <v>1</v>
      </c>
      <c r="M1" t="s">
        <v>8</v>
      </c>
      <c r="N1">
        <v>7.75</v>
      </c>
      <c r="O1">
        <v>7.5</v>
      </c>
      <c r="P1" t="s">
        <v>7</v>
      </c>
    </row>
    <row r="2" spans="1:17" x14ac:dyDescent="0.25">
      <c r="A2" s="2" t="s">
        <v>1</v>
      </c>
      <c r="B2" s="3" t="s">
        <v>2</v>
      </c>
      <c r="C2" s="3" t="s">
        <v>3</v>
      </c>
      <c r="D2" s="4" t="s">
        <v>4</v>
      </c>
      <c r="E2" t="s">
        <v>1</v>
      </c>
      <c r="F2" t="s">
        <v>8</v>
      </c>
      <c r="G2">
        <v>7.75</v>
      </c>
      <c r="H2">
        <v>7.5</v>
      </c>
      <c r="I2" t="s">
        <v>7</v>
      </c>
      <c r="J2" s="8"/>
      <c r="K2" s="8"/>
      <c r="L2">
        <v>1</v>
      </c>
      <c r="M2" s="13">
        <v>7.88</v>
      </c>
      <c r="N2" s="23">
        <v>4.1666666666666664E-2</v>
      </c>
      <c r="O2" s="18">
        <v>0.28819444444444448</v>
      </c>
      <c r="P2" s="5"/>
    </row>
    <row r="3" spans="1:17" x14ac:dyDescent="0.25">
      <c r="A3" s="5">
        <v>1</v>
      </c>
      <c r="B3">
        <v>7.86</v>
      </c>
      <c r="C3">
        <v>7.61</v>
      </c>
      <c r="D3" s="6" t="str">
        <f>IMSUB(B3,C3)</f>
        <v>0.25</v>
      </c>
      <c r="E3">
        <v>24</v>
      </c>
      <c r="F3" s="16">
        <v>7.82</v>
      </c>
      <c r="G3" s="21">
        <v>6.9444444444444441E-3</v>
      </c>
      <c r="H3" s="15">
        <v>0.1875</v>
      </c>
      <c r="I3" s="20">
        <f>SUM(G3,H3)</f>
        <v>0.19444444444444445</v>
      </c>
      <c r="L3">
        <v>2</v>
      </c>
      <c r="M3" s="13">
        <v>7.86</v>
      </c>
      <c r="N3" s="23">
        <v>3.125E-2</v>
      </c>
      <c r="O3" s="18">
        <v>0.27083333333333331</v>
      </c>
      <c r="P3" s="5"/>
    </row>
    <row r="4" spans="1:17" x14ac:dyDescent="0.25">
      <c r="A4" s="5">
        <v>2</v>
      </c>
      <c r="B4">
        <v>7.86</v>
      </c>
      <c r="C4">
        <v>7.56</v>
      </c>
      <c r="D4" s="6" t="str">
        <f t="shared" ref="D4:D24" si="0">IMSUB(B4,C4)</f>
        <v>0.300000000000001</v>
      </c>
      <c r="E4">
        <v>21</v>
      </c>
      <c r="F4" s="16">
        <v>7.85</v>
      </c>
      <c r="G4" s="21">
        <v>1.3888888888888888E-2</v>
      </c>
      <c r="H4" s="15">
        <v>0.19444444444444445</v>
      </c>
      <c r="I4" s="20">
        <f>SUM(G4,H4)</f>
        <v>0.20833333333333334</v>
      </c>
      <c r="L4">
        <v>3</v>
      </c>
      <c r="M4">
        <v>7.85</v>
      </c>
      <c r="N4" s="31">
        <v>3.125E-2</v>
      </c>
      <c r="O4" s="11">
        <v>0.28472222222222221</v>
      </c>
      <c r="P4" s="34">
        <f>SUM(N4,O4)</f>
        <v>0.31597222222222221</v>
      </c>
      <c r="Q4" s="11">
        <f>SUM(O3,O4)</f>
        <v>0.55555555555555558</v>
      </c>
    </row>
    <row r="5" spans="1:17" x14ac:dyDescent="0.25">
      <c r="A5" s="5">
        <v>3</v>
      </c>
      <c r="D5" s="6" t="str">
        <f>IMSUB(B5,C5)</f>
        <v>0</v>
      </c>
      <c r="L5">
        <v>4</v>
      </c>
      <c r="M5">
        <v>7.95</v>
      </c>
      <c r="N5" s="23">
        <v>5.2083333333333336E-2</v>
      </c>
      <c r="O5" s="11">
        <v>0.20138888888888887</v>
      </c>
      <c r="P5" s="21">
        <f>SUM(N5,O5)</f>
        <v>0.25347222222222221</v>
      </c>
      <c r="Q5" s="11">
        <f>SUM(O4,O5)</f>
        <v>0.48611111111111105</v>
      </c>
    </row>
    <row r="6" spans="1:17" x14ac:dyDescent="0.25">
      <c r="A6" s="5">
        <v>4</v>
      </c>
      <c r="D6" s="6" t="str">
        <f>IMSUB(B6,C6)</f>
        <v>0</v>
      </c>
      <c r="L6">
        <v>5</v>
      </c>
      <c r="M6" s="13">
        <v>7.85</v>
      </c>
      <c r="N6" s="23">
        <v>2.4305555555555556E-2</v>
      </c>
      <c r="O6" s="18">
        <v>0.28125</v>
      </c>
      <c r="P6" s="5"/>
      <c r="Q6" s="11">
        <f>SUM(O5,O6)</f>
        <v>0.48263888888888884</v>
      </c>
    </row>
    <row r="7" spans="1:17" x14ac:dyDescent="0.25">
      <c r="A7" s="5">
        <v>5</v>
      </c>
      <c r="D7" s="6"/>
      <c r="J7" s="19"/>
      <c r="L7">
        <v>6</v>
      </c>
      <c r="M7" s="13">
        <v>7.83</v>
      </c>
      <c r="N7" s="23">
        <v>1.3888888888888888E-2</v>
      </c>
      <c r="O7" s="14">
        <v>0.24652777777777779</v>
      </c>
    </row>
    <row r="8" spans="1:17" x14ac:dyDescent="0.25">
      <c r="A8" s="5">
        <v>6</v>
      </c>
      <c r="D8" s="6"/>
      <c r="L8">
        <v>7</v>
      </c>
      <c r="M8">
        <v>7.93</v>
      </c>
      <c r="N8" s="23">
        <v>0.11458333333333333</v>
      </c>
      <c r="O8" s="11">
        <v>0.3263888888888889</v>
      </c>
      <c r="P8" s="32">
        <f>SUM(N8,O8)</f>
        <v>0.44097222222222221</v>
      </c>
    </row>
    <row r="9" spans="1:17" x14ac:dyDescent="0.25">
      <c r="A9" s="5">
        <v>7</v>
      </c>
      <c r="B9" s="8"/>
      <c r="C9" s="1"/>
      <c r="D9" s="6"/>
      <c r="L9">
        <v>8</v>
      </c>
      <c r="M9">
        <v>8.02</v>
      </c>
      <c r="N9" s="23">
        <v>0.19444444444444445</v>
      </c>
      <c r="O9" s="11">
        <v>0.34375</v>
      </c>
      <c r="P9" s="22">
        <f>SUM(N9,O9)</f>
        <v>0.53819444444444442</v>
      </c>
    </row>
    <row r="10" spans="1:17" x14ac:dyDescent="0.25">
      <c r="A10" s="5">
        <v>8</v>
      </c>
      <c r="B10" s="1"/>
      <c r="C10" s="1"/>
      <c r="D10" s="6"/>
      <c r="I10" s="5"/>
      <c r="L10">
        <v>9</v>
      </c>
      <c r="M10">
        <v>8.02</v>
      </c>
      <c r="N10" s="23">
        <v>0.23263888888888887</v>
      </c>
      <c r="O10" s="11">
        <v>0.40972222222222227</v>
      </c>
      <c r="P10" s="22">
        <f>SUM(N10,O10)</f>
        <v>0.64236111111111116</v>
      </c>
      <c r="Q10" s="11">
        <f>SUM(O9,O10)</f>
        <v>0.75347222222222232</v>
      </c>
    </row>
    <row r="11" spans="1:17" x14ac:dyDescent="0.25">
      <c r="A11" s="5">
        <v>9</v>
      </c>
      <c r="B11" s="1"/>
      <c r="C11" s="1"/>
      <c r="D11" s="6"/>
      <c r="L11">
        <v>10</v>
      </c>
      <c r="M11">
        <v>7.91</v>
      </c>
      <c r="N11" s="23">
        <v>0.10416666666666667</v>
      </c>
      <c r="O11" s="11">
        <v>0.35069444444444442</v>
      </c>
      <c r="P11" s="22">
        <f>SUM(N11,O11)</f>
        <v>0.4548611111111111</v>
      </c>
      <c r="Q11">
        <v>0.12</v>
      </c>
    </row>
    <row r="12" spans="1:17" x14ac:dyDescent="0.25">
      <c r="A12" s="5">
        <v>10</v>
      </c>
      <c r="B12" s="1"/>
      <c r="C12" s="1"/>
      <c r="D12" s="6"/>
      <c r="L12">
        <v>11</v>
      </c>
      <c r="M12" s="13">
        <v>7.85</v>
      </c>
      <c r="N12" s="23">
        <v>2.6388888888888889E-2</v>
      </c>
      <c r="O12" s="18">
        <v>0.27430555555555552</v>
      </c>
      <c r="P12" s="5"/>
      <c r="Q12" s="11"/>
    </row>
    <row r="13" spans="1:17" x14ac:dyDescent="0.25">
      <c r="A13" s="5">
        <v>11</v>
      </c>
      <c r="B13" s="1"/>
      <c r="C13" s="1"/>
      <c r="D13" s="6"/>
      <c r="L13">
        <v>12</v>
      </c>
      <c r="M13" s="13">
        <v>7.85</v>
      </c>
      <c r="N13" s="23">
        <v>2.2916666666666669E-2</v>
      </c>
      <c r="O13" s="18">
        <v>0.25694444444444448</v>
      </c>
      <c r="P13" s="5"/>
      <c r="Q13" s="11">
        <f>SUM(O12,O13)</f>
        <v>0.53125</v>
      </c>
    </row>
    <row r="14" spans="1:17" x14ac:dyDescent="0.25">
      <c r="A14" s="5">
        <v>12</v>
      </c>
      <c r="B14" s="9">
        <v>7.87</v>
      </c>
      <c r="C14" s="9">
        <v>7.61</v>
      </c>
      <c r="D14" s="6" t="str">
        <f>IMSUB(B14,C14)</f>
        <v>0.26</v>
      </c>
      <c r="J14" s="19"/>
      <c r="L14">
        <v>13</v>
      </c>
      <c r="M14">
        <v>7.9</v>
      </c>
      <c r="N14" s="23">
        <v>7.6388888888888895E-2</v>
      </c>
      <c r="O14" s="11">
        <v>0.2986111111111111</v>
      </c>
      <c r="P14" s="24">
        <f t="shared" ref="P14:P25" si="1">SUM(N14,O14)</f>
        <v>0.375</v>
      </c>
      <c r="Q14" s="11">
        <f>SUM(O13,O14)</f>
        <v>0.55555555555555558</v>
      </c>
    </row>
    <row r="15" spans="1:17" x14ac:dyDescent="0.25">
      <c r="A15" s="5">
        <v>13</v>
      </c>
      <c r="B15" s="9">
        <v>8</v>
      </c>
      <c r="C15" s="9">
        <v>7.98</v>
      </c>
      <c r="D15" s="6" t="str">
        <f t="shared" si="0"/>
        <v>0.0199999999999996</v>
      </c>
      <c r="L15">
        <v>14</v>
      </c>
      <c r="M15">
        <v>7.97</v>
      </c>
      <c r="N15" s="23">
        <v>9.1666666666666674E-2</v>
      </c>
      <c r="O15" s="11">
        <v>0.23611111111111113</v>
      </c>
      <c r="P15" s="25">
        <f t="shared" si="1"/>
        <v>0.32777777777777783</v>
      </c>
    </row>
    <row r="16" spans="1:17" x14ac:dyDescent="0.25">
      <c r="A16" s="5">
        <v>14</v>
      </c>
      <c r="B16" s="9">
        <v>8.0399999999999991</v>
      </c>
      <c r="C16" s="9">
        <v>7.96</v>
      </c>
      <c r="D16" s="6" t="str">
        <f t="shared" si="0"/>
        <v>0.0799999999999992</v>
      </c>
      <c r="L16">
        <v>15</v>
      </c>
      <c r="M16">
        <v>7.97</v>
      </c>
      <c r="N16" s="23">
        <v>0.12847222222222224</v>
      </c>
      <c r="O16" s="11">
        <v>0.28472222222222221</v>
      </c>
      <c r="P16" s="24">
        <f t="shared" si="1"/>
        <v>0.41319444444444442</v>
      </c>
    </row>
    <row r="17" spans="1:19" x14ac:dyDescent="0.25">
      <c r="A17" s="5">
        <v>15</v>
      </c>
      <c r="B17" s="9">
        <v>7.99</v>
      </c>
      <c r="C17" s="9">
        <v>7.94</v>
      </c>
      <c r="D17" s="6" t="str">
        <f t="shared" si="0"/>
        <v>0.0499999999999998</v>
      </c>
      <c r="I17" s="5"/>
      <c r="L17">
        <v>16</v>
      </c>
      <c r="M17">
        <v>7.92</v>
      </c>
      <c r="N17" s="23">
        <v>5.9027777777777783E-2</v>
      </c>
      <c r="O17" s="11">
        <v>0.23263888888888887</v>
      </c>
      <c r="P17" s="33">
        <f t="shared" si="1"/>
        <v>0.29166666666666663</v>
      </c>
      <c r="Q17" s="11">
        <f>SUM(O16,O17)</f>
        <v>0.51736111111111105</v>
      </c>
    </row>
    <row r="18" spans="1:19" x14ac:dyDescent="0.25">
      <c r="A18" s="5">
        <v>16</v>
      </c>
      <c r="B18" s="9">
        <v>7.99</v>
      </c>
      <c r="C18" s="9">
        <v>7.89</v>
      </c>
      <c r="D18" s="6" t="str">
        <f t="shared" si="0"/>
        <v>0.100000000000001</v>
      </c>
      <c r="E18" s="8"/>
      <c r="F18" s="8"/>
      <c r="G18" s="23"/>
      <c r="H18" s="11"/>
      <c r="I18" s="20"/>
      <c r="L18">
        <v>17</v>
      </c>
      <c r="M18">
        <v>7.97</v>
      </c>
      <c r="N18" s="23">
        <v>0.14583333333333334</v>
      </c>
      <c r="O18" s="11">
        <v>0.3125</v>
      </c>
      <c r="P18" s="22">
        <f t="shared" si="1"/>
        <v>0.45833333333333337</v>
      </c>
    </row>
    <row r="19" spans="1:19" x14ac:dyDescent="0.25">
      <c r="A19" s="5">
        <v>17</v>
      </c>
      <c r="B19" s="9">
        <v>7.96</v>
      </c>
      <c r="C19" s="9">
        <v>7.93</v>
      </c>
      <c r="D19" s="6" t="str">
        <f t="shared" si="0"/>
        <v>0.0300000000000002</v>
      </c>
      <c r="E19" s="8"/>
      <c r="F19" s="8"/>
      <c r="G19" s="23"/>
      <c r="H19" s="11"/>
      <c r="I19" s="20"/>
      <c r="L19">
        <v>18</v>
      </c>
      <c r="M19">
        <v>7.97</v>
      </c>
      <c r="N19" s="23">
        <v>0.1125</v>
      </c>
      <c r="O19" s="11">
        <v>0.2638888888888889</v>
      </c>
      <c r="P19" s="24">
        <f t="shared" si="1"/>
        <v>0.37638888888888888</v>
      </c>
      <c r="Q19" s="11">
        <f>SUM(O18,O19)</f>
        <v>0.57638888888888884</v>
      </c>
    </row>
    <row r="20" spans="1:19" x14ac:dyDescent="0.25">
      <c r="A20" s="5">
        <v>18</v>
      </c>
      <c r="B20" s="9">
        <v>8.01</v>
      </c>
      <c r="C20" s="9">
        <v>7.84</v>
      </c>
      <c r="D20" s="6" t="str">
        <f t="shared" si="0"/>
        <v>0.17</v>
      </c>
      <c r="L20">
        <v>19</v>
      </c>
      <c r="M20">
        <v>7.98</v>
      </c>
      <c r="N20" s="23">
        <v>0.1111111111111111</v>
      </c>
      <c r="O20" s="11">
        <v>0.25</v>
      </c>
      <c r="P20" s="26">
        <f t="shared" si="1"/>
        <v>0.3611111111111111</v>
      </c>
    </row>
    <row r="21" spans="1:19" x14ac:dyDescent="0.25">
      <c r="A21" s="5">
        <v>19</v>
      </c>
      <c r="B21" s="9">
        <v>8.02</v>
      </c>
      <c r="C21" s="9">
        <v>7.94</v>
      </c>
      <c r="D21" s="6" t="str">
        <f t="shared" si="0"/>
        <v>0.0799999999999992</v>
      </c>
      <c r="L21">
        <v>20</v>
      </c>
      <c r="M21">
        <v>8.01</v>
      </c>
      <c r="N21" s="23">
        <v>0.17361111111111113</v>
      </c>
      <c r="O21" s="11">
        <v>0.30208333333333331</v>
      </c>
      <c r="P21" s="22">
        <f t="shared" si="1"/>
        <v>0.47569444444444442</v>
      </c>
    </row>
    <row r="22" spans="1:19" x14ac:dyDescent="0.25">
      <c r="A22" s="5">
        <v>20</v>
      </c>
      <c r="B22" s="9">
        <v>8</v>
      </c>
      <c r="C22" s="9">
        <v>7.91</v>
      </c>
      <c r="D22" s="6" t="str">
        <f t="shared" si="0"/>
        <v>0.0899999999999999</v>
      </c>
      <c r="L22">
        <v>22</v>
      </c>
      <c r="M22" s="16">
        <v>7.86</v>
      </c>
      <c r="N22" s="21">
        <v>2.0833333333333332E-2</v>
      </c>
      <c r="O22" s="15">
        <v>0.19791666666666666</v>
      </c>
      <c r="P22" s="20">
        <f t="shared" si="1"/>
        <v>0.21875</v>
      </c>
    </row>
    <row r="23" spans="1:19" x14ac:dyDescent="0.25">
      <c r="A23" s="5">
        <v>21</v>
      </c>
      <c r="B23" s="9">
        <v>7.98</v>
      </c>
      <c r="C23" s="9">
        <v>7.94</v>
      </c>
      <c r="D23" s="6" t="str">
        <f t="shared" si="0"/>
        <v>0.04</v>
      </c>
      <c r="L23">
        <v>23</v>
      </c>
      <c r="M23" s="13">
        <v>7.85</v>
      </c>
      <c r="N23" s="23">
        <v>2.7777777777777776E-2</v>
      </c>
      <c r="O23" s="18">
        <v>0.27777777777777779</v>
      </c>
      <c r="P23" s="20">
        <f t="shared" si="1"/>
        <v>0.30555555555555558</v>
      </c>
      <c r="Q23" s="11">
        <f>SUM(O22,O23)</f>
        <v>0.47569444444444442</v>
      </c>
    </row>
    <row r="24" spans="1:19" x14ac:dyDescent="0.25">
      <c r="A24" s="5">
        <v>22</v>
      </c>
      <c r="B24" s="9">
        <v>8</v>
      </c>
      <c r="C24" s="9">
        <v>7.92</v>
      </c>
      <c r="D24" s="6" t="str">
        <f t="shared" si="0"/>
        <v>0.0800000000000001</v>
      </c>
      <c r="L24">
        <v>25</v>
      </c>
      <c r="M24" s="16">
        <v>7.86</v>
      </c>
      <c r="N24" s="21">
        <v>2.0833333333333332E-2</v>
      </c>
      <c r="O24" s="15">
        <v>0.19791666666666666</v>
      </c>
      <c r="P24" s="20">
        <f t="shared" si="1"/>
        <v>0.21875</v>
      </c>
      <c r="Q24" s="11">
        <f>SUM(O23,O24)</f>
        <v>0.47569444444444442</v>
      </c>
      <c r="S24" t="s">
        <v>5</v>
      </c>
    </row>
    <row r="25" spans="1:19" x14ac:dyDescent="0.25">
      <c r="A25" s="5">
        <v>23</v>
      </c>
      <c r="B25" s="10">
        <v>8.1</v>
      </c>
      <c r="C25" s="10">
        <v>7.9</v>
      </c>
      <c r="D25" s="6" t="str">
        <f>IMSUB(B25,C25)</f>
        <v>0.199999999999999</v>
      </c>
      <c r="L25">
        <v>26</v>
      </c>
      <c r="M25" s="13">
        <v>7.89</v>
      </c>
      <c r="N25" s="23">
        <v>4.5138888888888888E-2</v>
      </c>
      <c r="O25" s="18">
        <v>0.29166666666666669</v>
      </c>
      <c r="P25" s="35">
        <f t="shared" si="1"/>
        <v>0.33680555555555558</v>
      </c>
      <c r="Q25" s="11">
        <f>SUM(O24,O25)</f>
        <v>0.48958333333333337</v>
      </c>
    </row>
    <row r="26" spans="1:19" x14ac:dyDescent="0.25">
      <c r="A26" s="5">
        <v>24</v>
      </c>
      <c r="B26" s="8">
        <v>7.86</v>
      </c>
      <c r="C26" s="8">
        <v>7.56</v>
      </c>
      <c r="D26" s="6" t="str">
        <f t="shared" ref="D26:D42" si="2">IMSUB(B26,C26)</f>
        <v>0.300000000000001</v>
      </c>
      <c r="J26" s="19"/>
      <c r="L26">
        <v>27</v>
      </c>
      <c r="M26">
        <v>7.93</v>
      </c>
      <c r="N26" s="27" t="s">
        <v>6</v>
      </c>
      <c r="O26" s="12" t="s">
        <v>6</v>
      </c>
      <c r="P26" s="26">
        <v>0.33333333333333331</v>
      </c>
    </row>
    <row r="27" spans="1:19" x14ac:dyDescent="0.25">
      <c r="A27" s="5">
        <v>25</v>
      </c>
      <c r="B27" s="8">
        <v>7.84</v>
      </c>
      <c r="C27" s="8">
        <v>7.54</v>
      </c>
      <c r="D27" s="6" t="str">
        <f t="shared" si="2"/>
        <v>0.3</v>
      </c>
      <c r="L27">
        <v>28</v>
      </c>
      <c r="M27">
        <v>7.97</v>
      </c>
      <c r="N27" s="23">
        <v>0.17361111111111113</v>
      </c>
      <c r="O27" s="11">
        <v>0.28472222222222221</v>
      </c>
      <c r="P27" s="22">
        <f>SUM(N27,O27)</f>
        <v>0.45833333333333337</v>
      </c>
      <c r="Q27" s="11">
        <f>SUM(O26,O27)</f>
        <v>0.28472222222222221</v>
      </c>
    </row>
    <row r="28" spans="1:19" x14ac:dyDescent="0.25">
      <c r="A28" s="5">
        <v>26</v>
      </c>
      <c r="B28" s="1">
        <v>7.89</v>
      </c>
      <c r="C28" s="8">
        <v>7.61</v>
      </c>
      <c r="D28" s="6" t="str">
        <f t="shared" si="2"/>
        <v>0.279999999999999</v>
      </c>
      <c r="L28" s="8" t="s">
        <v>10</v>
      </c>
      <c r="M28" s="8">
        <v>7.88</v>
      </c>
      <c r="N28" s="23">
        <v>2.4305555555555556E-2</v>
      </c>
      <c r="O28" s="11">
        <v>0.19097222222222221</v>
      </c>
      <c r="P28" s="20">
        <f>SUM(N28,O28)</f>
        <v>0.21527777777777776</v>
      </c>
    </row>
    <row r="29" spans="1:19" x14ac:dyDescent="0.25">
      <c r="A29" s="5">
        <v>27</v>
      </c>
      <c r="B29" s="1">
        <v>7.86</v>
      </c>
      <c r="C29" s="8">
        <v>7.54</v>
      </c>
      <c r="D29" s="6" t="str">
        <f t="shared" si="2"/>
        <v>0.32</v>
      </c>
      <c r="L29" s="8" t="s">
        <v>9</v>
      </c>
      <c r="M29" s="8">
        <v>7.89</v>
      </c>
      <c r="N29" s="23">
        <v>3.125E-2</v>
      </c>
      <c r="O29" s="11">
        <v>0.20833333333333334</v>
      </c>
      <c r="P29" s="20">
        <f>SUM(N29,O29)</f>
        <v>0.23958333333333334</v>
      </c>
      <c r="Q29" s="11">
        <f>SUM(O28,O29)</f>
        <v>0.39930555555555558</v>
      </c>
    </row>
    <row r="30" spans="1:19" x14ac:dyDescent="0.25">
      <c r="A30" s="7">
        <v>28</v>
      </c>
      <c r="B30" s="8">
        <v>7.89</v>
      </c>
      <c r="C30" s="8">
        <v>7.63</v>
      </c>
      <c r="D30" s="6" t="str">
        <f t="shared" si="2"/>
        <v>0.26</v>
      </c>
      <c r="N30" s="5"/>
      <c r="P30" s="5"/>
      <c r="Q30" s="11">
        <f>SUM(O28,O29)</f>
        <v>0.39930555555555558</v>
      </c>
    </row>
    <row r="31" spans="1:19" x14ac:dyDescent="0.25">
      <c r="D31" s="6" t="str">
        <f t="shared" si="2"/>
        <v>0</v>
      </c>
    </row>
    <row r="32" spans="1:19" x14ac:dyDescent="0.25">
      <c r="D32" s="6" t="str">
        <f t="shared" si="2"/>
        <v>0</v>
      </c>
    </row>
    <row r="33" spans="1:23" x14ac:dyDescent="0.25">
      <c r="A33">
        <v>1</v>
      </c>
      <c r="B33">
        <v>8.02</v>
      </c>
      <c r="C33">
        <v>7.9</v>
      </c>
      <c r="D33" s="6" t="str">
        <f t="shared" si="2"/>
        <v>0.119999999999999</v>
      </c>
    </row>
    <row r="34" spans="1:23" x14ac:dyDescent="0.25">
      <c r="A34">
        <v>2</v>
      </c>
      <c r="B34">
        <v>7.97</v>
      </c>
      <c r="C34">
        <v>7.9</v>
      </c>
      <c r="D34" s="6" t="str">
        <f t="shared" si="2"/>
        <v>0.0699999999999994</v>
      </c>
      <c r="L34" t="s">
        <v>12</v>
      </c>
    </row>
    <row r="35" spans="1:23" x14ac:dyDescent="0.25">
      <c r="A35">
        <v>3</v>
      </c>
      <c r="B35">
        <v>8.09</v>
      </c>
      <c r="C35">
        <v>7.98</v>
      </c>
      <c r="D35" s="6" t="str">
        <f t="shared" si="2"/>
        <v>0.109999999999999</v>
      </c>
      <c r="E35" t="s">
        <v>1</v>
      </c>
      <c r="F35" t="s">
        <v>8</v>
      </c>
      <c r="G35">
        <v>7.75</v>
      </c>
      <c r="H35">
        <v>7.5</v>
      </c>
      <c r="I35" t="s">
        <v>7</v>
      </c>
      <c r="L35" t="s">
        <v>13</v>
      </c>
      <c r="N35" t="s">
        <v>16</v>
      </c>
    </row>
    <row r="36" spans="1:23" x14ac:dyDescent="0.25">
      <c r="A36">
        <v>4</v>
      </c>
      <c r="B36">
        <v>7.27</v>
      </c>
      <c r="C36">
        <v>7.22</v>
      </c>
      <c r="D36" s="6" t="str">
        <f t="shared" si="2"/>
        <v>0.0499999999999998</v>
      </c>
      <c r="E36" s="8">
        <v>4</v>
      </c>
      <c r="F36" s="8">
        <v>7.88</v>
      </c>
      <c r="G36" s="23">
        <v>1.3888888888888888E-2</v>
      </c>
      <c r="H36" s="11">
        <v>7.9861111111111105E-2</v>
      </c>
      <c r="I36" s="20">
        <f t="shared" ref="I36:I41" si="3">SUM(G36,H36)</f>
        <v>9.375E-2</v>
      </c>
      <c r="K36" t="s">
        <v>11</v>
      </c>
    </row>
    <row r="37" spans="1:23" x14ac:dyDescent="0.25">
      <c r="A37">
        <v>5</v>
      </c>
      <c r="B37">
        <v>8.0500000000000007</v>
      </c>
      <c r="C37">
        <v>7.95</v>
      </c>
      <c r="D37" s="6" t="str">
        <f t="shared" si="2"/>
        <v>0.100000000000001</v>
      </c>
      <c r="E37" s="8">
        <v>2</v>
      </c>
      <c r="F37" s="8">
        <v>7.87</v>
      </c>
      <c r="G37" s="23">
        <v>1.3888888888888888E-2</v>
      </c>
      <c r="H37" s="11">
        <v>9.7222222222222224E-2</v>
      </c>
      <c r="I37" s="20">
        <f t="shared" si="3"/>
        <v>0.1111111111111111</v>
      </c>
      <c r="M37" t="s">
        <v>14</v>
      </c>
      <c r="N37" t="s">
        <v>15</v>
      </c>
      <c r="P37">
        <v>1</v>
      </c>
      <c r="W37">
        <v>1</v>
      </c>
    </row>
    <row r="38" spans="1:23" x14ac:dyDescent="0.25">
      <c r="A38">
        <v>6</v>
      </c>
      <c r="B38">
        <v>8.1300000000000008</v>
      </c>
      <c r="C38">
        <v>7.7</v>
      </c>
      <c r="D38" s="6" t="str">
        <f t="shared" si="2"/>
        <v>0.430000000000001</v>
      </c>
      <c r="E38" s="8">
        <v>6</v>
      </c>
      <c r="F38" s="8">
        <v>7.9</v>
      </c>
      <c r="G38" s="23">
        <v>2.0833333333333332E-2</v>
      </c>
      <c r="H38" s="11">
        <v>0.10416666666666667</v>
      </c>
      <c r="I38" s="20">
        <f t="shared" si="3"/>
        <v>0.125</v>
      </c>
    </row>
    <row r="39" spans="1:23" ht="11.45" customHeight="1" x14ac:dyDescent="0.25">
      <c r="A39">
        <v>7</v>
      </c>
      <c r="D39" s="6" t="str">
        <f t="shared" si="2"/>
        <v>0</v>
      </c>
      <c r="E39" s="8">
        <v>9</v>
      </c>
      <c r="F39" s="8">
        <v>7.93</v>
      </c>
      <c r="G39" s="23">
        <v>2.4305555555555556E-2</v>
      </c>
      <c r="H39" s="11">
        <v>0.10416666666666667</v>
      </c>
      <c r="I39" s="20">
        <f t="shared" si="3"/>
        <v>0.12847222222222224</v>
      </c>
    </row>
    <row r="40" spans="1:23" ht="29.45" customHeight="1" x14ac:dyDescent="0.25">
      <c r="A40">
        <v>8</v>
      </c>
      <c r="D40" s="6" t="str">
        <f t="shared" si="2"/>
        <v>0</v>
      </c>
      <c r="E40" s="8">
        <v>5</v>
      </c>
      <c r="F40" s="8">
        <v>7.89</v>
      </c>
      <c r="G40" s="23">
        <v>2.7777777777777776E-2</v>
      </c>
      <c r="H40" s="11">
        <v>0.16666666666666666</v>
      </c>
      <c r="I40" s="20">
        <f t="shared" si="3"/>
        <v>0.19444444444444442</v>
      </c>
      <c r="K40" s="36" t="s">
        <v>20</v>
      </c>
      <c r="L40" s="37" t="s">
        <v>19</v>
      </c>
      <c r="M40" s="42" t="s">
        <v>23</v>
      </c>
      <c r="N40" s="41" t="s">
        <v>21</v>
      </c>
      <c r="O40" s="38" t="s">
        <v>22</v>
      </c>
      <c r="P40" s="41" t="s">
        <v>18</v>
      </c>
      <c r="Q40" s="41" t="s">
        <v>25</v>
      </c>
      <c r="R40" s="41" t="s">
        <v>24</v>
      </c>
      <c r="S40" s="41" t="s">
        <v>26</v>
      </c>
    </row>
    <row r="41" spans="1:23" x14ac:dyDescent="0.25">
      <c r="A41">
        <v>9</v>
      </c>
      <c r="D41" s="6" t="str">
        <f t="shared" si="2"/>
        <v>0</v>
      </c>
      <c r="E41" s="8">
        <v>7</v>
      </c>
      <c r="F41" s="8">
        <v>7.92</v>
      </c>
      <c r="G41" s="23">
        <v>3.8194444444444441E-2</v>
      </c>
      <c r="H41" s="11">
        <v>0.15625</v>
      </c>
      <c r="I41" s="20">
        <f t="shared" si="3"/>
        <v>0.19444444444444445</v>
      </c>
      <c r="K41" s="36">
        <v>1</v>
      </c>
      <c r="L41" s="36">
        <v>15</v>
      </c>
      <c r="M41">
        <v>7.82</v>
      </c>
      <c r="N41">
        <v>7.76</v>
      </c>
      <c r="O41">
        <f>M41/N41-P67</f>
        <v>7.7319587628865705E-3</v>
      </c>
      <c r="P41" s="36">
        <v>1</v>
      </c>
      <c r="Q41" s="36">
        <f>M41-N41</f>
        <v>6.0000000000000497E-2</v>
      </c>
    </row>
    <row r="42" spans="1:23" x14ac:dyDescent="0.25">
      <c r="A42">
        <v>10</v>
      </c>
      <c r="D42" s="6" t="str">
        <f t="shared" si="2"/>
        <v>0</v>
      </c>
      <c r="K42" s="36">
        <v>2</v>
      </c>
      <c r="L42" s="39">
        <v>28</v>
      </c>
      <c r="M42">
        <v>7.35</v>
      </c>
      <c r="N42">
        <v>7.28</v>
      </c>
      <c r="O42">
        <f>M42/N42-P68</f>
        <v>9.6153846153845812E-3</v>
      </c>
      <c r="P42" s="36">
        <v>1</v>
      </c>
      <c r="Q42" s="36">
        <f t="shared" ref="Q42:Q68" si="4">M42-N42</f>
        <v>6.9999999999999396E-2</v>
      </c>
      <c r="R42">
        <f>SUM(Q41+Q42)</f>
        <v>0.12999999999999989</v>
      </c>
      <c r="S42">
        <f>SUM(O41+O42)</f>
        <v>1.7347343378271152E-2</v>
      </c>
    </row>
    <row r="43" spans="1:23" x14ac:dyDescent="0.25">
      <c r="K43" s="36">
        <v>3</v>
      </c>
      <c r="L43" s="36">
        <v>6</v>
      </c>
      <c r="M43">
        <v>7.8</v>
      </c>
      <c r="N43">
        <v>7.74</v>
      </c>
      <c r="O43">
        <f>M43/N43-P45</f>
        <v>7.7519379844961378E-3</v>
      </c>
      <c r="P43" s="36">
        <v>1</v>
      </c>
      <c r="Q43" s="36">
        <f t="shared" si="4"/>
        <v>5.9999999999999609E-2</v>
      </c>
      <c r="T43" s="17"/>
    </row>
    <row r="44" spans="1:23" x14ac:dyDescent="0.25">
      <c r="E44" s="8">
        <v>-12</v>
      </c>
      <c r="F44" s="8">
        <v>7.86</v>
      </c>
      <c r="G44" s="23">
        <v>3.125E-2</v>
      </c>
      <c r="H44" s="11">
        <v>0.27430555555555552</v>
      </c>
      <c r="I44" s="20">
        <f>SUM(G44,H44)</f>
        <v>0.30555555555555552</v>
      </c>
      <c r="K44" s="36">
        <v>4</v>
      </c>
      <c r="L44" s="36">
        <v>18</v>
      </c>
      <c r="M44">
        <v>7.81</v>
      </c>
      <c r="N44">
        <v>7.73</v>
      </c>
      <c r="O44">
        <f>M44/N44-P61</f>
        <v>1.0349288486416475E-2</v>
      </c>
      <c r="P44" s="36">
        <v>1</v>
      </c>
      <c r="Q44" s="36">
        <f t="shared" si="4"/>
        <v>7.9999999999999183E-2</v>
      </c>
      <c r="R44">
        <f>SUM(Q43+Q44)</f>
        <v>0.13999999999999879</v>
      </c>
      <c r="S44">
        <f>SUM(O43+O44)</f>
        <v>1.8101226470912612E-2</v>
      </c>
      <c r="T44" s="17"/>
    </row>
    <row r="45" spans="1:23" x14ac:dyDescent="0.25">
      <c r="E45" s="8">
        <v>-5</v>
      </c>
      <c r="F45" s="8">
        <v>7.86</v>
      </c>
      <c r="G45" s="23">
        <v>2.9166666666666664E-2</v>
      </c>
      <c r="H45" s="11">
        <v>0.28125</v>
      </c>
      <c r="I45" s="20">
        <f>SUM(G45,H45)</f>
        <v>0.31041666666666667</v>
      </c>
      <c r="K45" s="36">
        <v>5</v>
      </c>
      <c r="L45" s="36">
        <v>13</v>
      </c>
      <c r="M45">
        <v>7.81</v>
      </c>
      <c r="N45">
        <v>7.75</v>
      </c>
      <c r="O45">
        <f>M45/N45-1</f>
        <v>7.7419354838708099E-3</v>
      </c>
      <c r="P45" s="36">
        <v>1</v>
      </c>
      <c r="Q45" s="36">
        <f t="shared" si="4"/>
        <v>5.9999999999999609E-2</v>
      </c>
      <c r="T45" s="17"/>
    </row>
    <row r="46" spans="1:23" x14ac:dyDescent="0.25">
      <c r="K46" s="36">
        <v>6</v>
      </c>
      <c r="L46" s="39">
        <v>26</v>
      </c>
      <c r="M46">
        <v>7.33</v>
      </c>
      <c r="N46">
        <v>7.25</v>
      </c>
      <c r="O46">
        <f>M46/N46-P44</f>
        <v>1.1034482758620623E-2</v>
      </c>
      <c r="P46" s="36">
        <v>1</v>
      </c>
      <c r="Q46" s="36">
        <f t="shared" si="4"/>
        <v>8.0000000000000071E-2</v>
      </c>
      <c r="R46">
        <f>SUM(Q45+Q46)</f>
        <v>0.13999999999999968</v>
      </c>
      <c r="S46">
        <f>SUM(O45+O46)</f>
        <v>1.8776418242491433E-2</v>
      </c>
      <c r="T46" s="17"/>
    </row>
    <row r="47" spans="1:23" x14ac:dyDescent="0.25">
      <c r="K47" s="36">
        <v>7</v>
      </c>
      <c r="L47" s="36">
        <v>7</v>
      </c>
      <c r="M47">
        <v>7.8</v>
      </c>
      <c r="N47">
        <v>7.74</v>
      </c>
      <c r="O47">
        <f>M47/N47-P43</f>
        <v>7.7519379844961378E-3</v>
      </c>
      <c r="P47" s="36">
        <v>1</v>
      </c>
      <c r="Q47" s="36">
        <f t="shared" si="4"/>
        <v>5.9999999999999609E-2</v>
      </c>
      <c r="T47" s="17"/>
    </row>
    <row r="48" spans="1:23" x14ac:dyDescent="0.25">
      <c r="K48" s="36">
        <v>8</v>
      </c>
      <c r="L48" s="36">
        <v>16</v>
      </c>
      <c r="M48">
        <v>7.8</v>
      </c>
      <c r="N48">
        <v>7.71</v>
      </c>
      <c r="O48">
        <f>M48/N48-P46</f>
        <v>1.1673151750972721E-2</v>
      </c>
      <c r="P48" s="36">
        <v>1</v>
      </c>
      <c r="Q48" s="36">
        <f t="shared" si="4"/>
        <v>8.9999999999999858E-2</v>
      </c>
      <c r="R48">
        <f>SUM(Q47+Q48)</f>
        <v>0.14999999999999947</v>
      </c>
      <c r="S48">
        <f>SUM(O47+O48)</f>
        <v>1.9425089735468859E-2</v>
      </c>
      <c r="T48" s="17"/>
    </row>
    <row r="49" spans="7:23" x14ac:dyDescent="0.25">
      <c r="G49">
        <v>1</v>
      </c>
      <c r="K49" s="36">
        <v>9</v>
      </c>
      <c r="L49" s="36">
        <v>4</v>
      </c>
      <c r="M49">
        <v>7.78</v>
      </c>
      <c r="N49">
        <v>7.72</v>
      </c>
      <c r="O49">
        <f>M49/N49-P47</f>
        <v>7.7720207253886286E-3</v>
      </c>
      <c r="P49" s="36">
        <v>1</v>
      </c>
      <c r="Q49" s="36">
        <f t="shared" si="4"/>
        <v>6.0000000000000497E-2</v>
      </c>
      <c r="T49" s="17"/>
    </row>
    <row r="50" spans="7:23" x14ac:dyDescent="0.25">
      <c r="G50" s="30">
        <v>3</v>
      </c>
      <c r="H50">
        <v>2</v>
      </c>
      <c r="K50" s="36">
        <v>10</v>
      </c>
      <c r="L50" s="40">
        <v>3</v>
      </c>
      <c r="M50">
        <v>7.69</v>
      </c>
      <c r="N50">
        <v>7.6</v>
      </c>
      <c r="O50">
        <f>M50/N50-1</f>
        <v>1.1842105263158098E-2</v>
      </c>
      <c r="P50" s="36">
        <v>1</v>
      </c>
      <c r="Q50" s="36">
        <f t="shared" si="4"/>
        <v>9.0000000000000746E-2</v>
      </c>
      <c r="R50">
        <f>SUM(Q49+Q50)</f>
        <v>0.15000000000000124</v>
      </c>
      <c r="S50">
        <f>SUM(O49+O50)</f>
        <v>1.9614125988546727E-2</v>
      </c>
      <c r="T50" s="17"/>
    </row>
    <row r="51" spans="7:23" x14ac:dyDescent="0.25">
      <c r="G51">
        <v>4</v>
      </c>
      <c r="H51">
        <v>9</v>
      </c>
      <c r="K51" s="36">
        <v>11</v>
      </c>
      <c r="L51" s="40">
        <v>8</v>
      </c>
      <c r="M51">
        <v>7.64</v>
      </c>
      <c r="N51">
        <v>7.58</v>
      </c>
      <c r="O51">
        <f>M51/N51-P44</f>
        <v>7.9155672823219003E-3</v>
      </c>
      <c r="P51" s="36">
        <v>1</v>
      </c>
      <c r="Q51" s="36">
        <f t="shared" si="4"/>
        <v>5.9999999999999609E-2</v>
      </c>
      <c r="T51" s="17"/>
    </row>
    <row r="52" spans="7:23" x14ac:dyDescent="0.25">
      <c r="G52">
        <v>5</v>
      </c>
      <c r="H52">
        <v>12</v>
      </c>
      <c r="K52" s="36">
        <v>12</v>
      </c>
      <c r="L52" s="39">
        <v>25</v>
      </c>
      <c r="M52">
        <v>7.33</v>
      </c>
      <c r="N52">
        <v>7.24</v>
      </c>
      <c r="O52">
        <f>M52/N52-1</f>
        <v>1.2430939226519389E-2</v>
      </c>
      <c r="P52" s="36">
        <v>1</v>
      </c>
      <c r="Q52" s="36">
        <f t="shared" si="4"/>
        <v>8.9999999999999858E-2</v>
      </c>
      <c r="R52">
        <f>SUM(Q52+Q51)</f>
        <v>0.14999999999999947</v>
      </c>
      <c r="S52">
        <f>SUM(O51+O52)</f>
        <v>2.0346506508841289E-2</v>
      </c>
      <c r="T52" s="17"/>
    </row>
    <row r="53" spans="7:23" x14ac:dyDescent="0.25">
      <c r="G53">
        <v>6</v>
      </c>
      <c r="H53">
        <v>21</v>
      </c>
      <c r="K53" s="36">
        <v>13</v>
      </c>
      <c r="L53" s="36">
        <v>1</v>
      </c>
      <c r="M53">
        <v>7.83</v>
      </c>
      <c r="N53">
        <v>7.77</v>
      </c>
      <c r="O53">
        <f>M53/N53-P37</f>
        <v>7.7220077220077066E-3</v>
      </c>
      <c r="P53" s="36">
        <v>1</v>
      </c>
      <c r="Q53" s="36">
        <f t="shared" si="4"/>
        <v>6.0000000000000497E-2</v>
      </c>
      <c r="T53" s="17"/>
    </row>
    <row r="54" spans="7:23" x14ac:dyDescent="0.25">
      <c r="G54">
        <v>7</v>
      </c>
      <c r="H54">
        <v>24</v>
      </c>
      <c r="K54" s="36">
        <v>14</v>
      </c>
      <c r="L54" s="39">
        <v>27</v>
      </c>
      <c r="M54">
        <v>7.35</v>
      </c>
      <c r="N54">
        <v>7.22</v>
      </c>
      <c r="O54">
        <f>M54/N54-W37</f>
        <v>1.8005540166204925E-2</v>
      </c>
      <c r="P54" s="36">
        <v>1</v>
      </c>
      <c r="Q54" s="36">
        <f t="shared" si="4"/>
        <v>0.12999999999999989</v>
      </c>
      <c r="R54">
        <f>SUM(Q54+Q53)</f>
        <v>0.19000000000000039</v>
      </c>
      <c r="S54">
        <f>SUM(O53+O54)</f>
        <v>2.5727547888212632E-2</v>
      </c>
      <c r="T54" s="17"/>
    </row>
    <row r="55" spans="7:23" x14ac:dyDescent="0.25">
      <c r="G55" s="30">
        <v>8</v>
      </c>
      <c r="K55" s="36">
        <v>15</v>
      </c>
      <c r="L55" s="36">
        <v>5</v>
      </c>
      <c r="M55">
        <v>7.6</v>
      </c>
      <c r="N55">
        <v>7.54</v>
      </c>
      <c r="O55">
        <f>M55/N55-P51</f>
        <v>7.9575596816976457E-3</v>
      </c>
      <c r="P55" s="36">
        <v>1</v>
      </c>
      <c r="Q55" s="36">
        <f t="shared" si="4"/>
        <v>5.9999999999999609E-2</v>
      </c>
      <c r="T55" s="17"/>
    </row>
    <row r="56" spans="7:23" x14ac:dyDescent="0.25">
      <c r="G56">
        <v>8</v>
      </c>
      <c r="K56" s="36">
        <v>16</v>
      </c>
      <c r="L56" s="39">
        <v>19</v>
      </c>
      <c r="M56">
        <v>7.28</v>
      </c>
      <c r="N56">
        <v>7.19</v>
      </c>
      <c r="O56">
        <f>M56/N56-P52</f>
        <v>1.2517385257301727E-2</v>
      </c>
      <c r="P56" s="36">
        <v>1</v>
      </c>
      <c r="Q56" s="36">
        <f t="shared" si="4"/>
        <v>8.9999999999999858E-2</v>
      </c>
      <c r="R56">
        <f>SUM(Q56+Q55)</f>
        <v>0.14999999999999947</v>
      </c>
      <c r="S56">
        <f>SUM(O55+O56)</f>
        <v>2.0474944938999373E-2</v>
      </c>
      <c r="T56" s="17">
        <v>7.81</v>
      </c>
      <c r="U56">
        <v>7.72</v>
      </c>
      <c r="V56">
        <f>T56/U56-1</f>
        <v>1.1658031088082943E-2</v>
      </c>
      <c r="W56">
        <f t="shared" ref="W56:W68" si="5">T56-U56</f>
        <v>8.9999999999999858E-2</v>
      </c>
    </row>
    <row r="57" spans="7:23" x14ac:dyDescent="0.25">
      <c r="G57">
        <v>10</v>
      </c>
      <c r="K57" s="36">
        <v>17</v>
      </c>
      <c r="L57" s="36">
        <v>10</v>
      </c>
      <c r="M57">
        <v>7.81</v>
      </c>
      <c r="N57">
        <v>7.75</v>
      </c>
      <c r="O57">
        <f>M57/N57-1</f>
        <v>7.7419354838708099E-3</v>
      </c>
      <c r="P57" s="36">
        <v>1</v>
      </c>
      <c r="Q57" s="36">
        <f t="shared" si="4"/>
        <v>5.9999999999999609E-2</v>
      </c>
      <c r="T57" s="17">
        <v>8.0500000000000007</v>
      </c>
      <c r="U57">
        <v>7.96</v>
      </c>
      <c r="V57">
        <f t="shared" ref="V57:V68" si="6">T57/U57-1</f>
        <v>1.1306532663316604E-2</v>
      </c>
      <c r="W57">
        <f t="shared" si="5"/>
        <v>9.0000000000000746E-2</v>
      </c>
    </row>
    <row r="58" spans="7:23" x14ac:dyDescent="0.25">
      <c r="G58">
        <v>11</v>
      </c>
      <c r="K58" s="36">
        <v>18</v>
      </c>
      <c r="L58" s="39">
        <v>22</v>
      </c>
      <c r="M58">
        <v>7.34</v>
      </c>
      <c r="N58">
        <v>7.25</v>
      </c>
      <c r="O58">
        <f>M58/N58-1</f>
        <v>1.2413793103448256E-2</v>
      </c>
      <c r="P58" s="36">
        <v>1</v>
      </c>
      <c r="Q58" s="36">
        <f t="shared" si="4"/>
        <v>8.9999999999999858E-2</v>
      </c>
      <c r="R58">
        <f>SUM(Q58+Q57)</f>
        <v>0.14999999999999947</v>
      </c>
      <c r="S58">
        <f>SUM(O57+O58)</f>
        <v>2.0155728587319066E-2</v>
      </c>
      <c r="T58" s="17">
        <v>7.88</v>
      </c>
      <c r="U58">
        <v>7.8</v>
      </c>
      <c r="V58">
        <f t="shared" si="6"/>
        <v>1.025641025641022E-2</v>
      </c>
      <c r="W58">
        <f t="shared" si="5"/>
        <v>8.0000000000000071E-2</v>
      </c>
    </row>
    <row r="59" spans="7:23" x14ac:dyDescent="0.25">
      <c r="G59">
        <v>13</v>
      </c>
      <c r="K59" s="36">
        <v>19</v>
      </c>
      <c r="L59" s="36">
        <v>11</v>
      </c>
      <c r="M59">
        <v>7.82</v>
      </c>
      <c r="N59">
        <v>7.75</v>
      </c>
      <c r="O59">
        <f>M59/N59-P62</f>
        <v>9.0322580645161299E-3</v>
      </c>
      <c r="P59" s="36">
        <v>1</v>
      </c>
      <c r="Q59" s="36">
        <f t="shared" si="4"/>
        <v>7.0000000000000284E-2</v>
      </c>
      <c r="T59" s="17">
        <v>7.86</v>
      </c>
      <c r="U59">
        <v>7.79</v>
      </c>
      <c r="V59">
        <f t="shared" si="6"/>
        <v>8.9858793324775199E-3</v>
      </c>
      <c r="W59">
        <f t="shared" si="5"/>
        <v>7.0000000000000284E-2</v>
      </c>
    </row>
    <row r="60" spans="7:23" x14ac:dyDescent="0.25">
      <c r="G60">
        <v>14</v>
      </c>
      <c r="K60" s="36">
        <v>20</v>
      </c>
      <c r="L60" s="39">
        <v>23</v>
      </c>
      <c r="M60">
        <v>7.31</v>
      </c>
      <c r="N60">
        <v>7.24</v>
      </c>
      <c r="O60">
        <f>M60/N60-P42</f>
        <v>9.6685082872927097E-3</v>
      </c>
      <c r="P60" s="36">
        <v>1</v>
      </c>
      <c r="Q60" s="36">
        <f t="shared" si="4"/>
        <v>6.9999999999999396E-2</v>
      </c>
      <c r="R60">
        <f>SUM(Q59+Q60)</f>
        <v>0.13999999999999968</v>
      </c>
      <c r="S60">
        <f>SUM(O59+O60)</f>
        <v>1.870076635180884E-2</v>
      </c>
      <c r="T60" s="17">
        <v>7.86</v>
      </c>
      <c r="U60">
        <v>7.78</v>
      </c>
      <c r="V60">
        <f t="shared" si="6"/>
        <v>1.0282776349614497E-2</v>
      </c>
      <c r="W60">
        <f t="shared" si="5"/>
        <v>8.0000000000000071E-2</v>
      </c>
    </row>
    <row r="61" spans="7:23" x14ac:dyDescent="0.25">
      <c r="G61">
        <v>15</v>
      </c>
      <c r="K61" s="36">
        <v>21</v>
      </c>
      <c r="L61" s="39">
        <v>20</v>
      </c>
      <c r="M61">
        <v>7.28</v>
      </c>
      <c r="N61">
        <v>7.21</v>
      </c>
      <c r="O61">
        <f>M61/N61-P60</f>
        <v>9.7087378640776656E-3</v>
      </c>
      <c r="P61" s="36">
        <v>1</v>
      </c>
      <c r="Q61" s="36">
        <f t="shared" si="4"/>
        <v>7.0000000000000284E-2</v>
      </c>
      <c r="T61" s="17">
        <v>7.89</v>
      </c>
      <c r="U61">
        <v>7.81</v>
      </c>
      <c r="V61">
        <f t="shared" si="6"/>
        <v>1.0243277848911658E-2</v>
      </c>
      <c r="W61">
        <f t="shared" si="5"/>
        <v>8.0000000000000071E-2</v>
      </c>
    </row>
    <row r="62" spans="7:23" x14ac:dyDescent="0.25">
      <c r="G62">
        <v>16</v>
      </c>
      <c r="K62" s="36">
        <v>22</v>
      </c>
      <c r="L62" s="36">
        <v>8</v>
      </c>
      <c r="M62">
        <v>7.88</v>
      </c>
      <c r="N62">
        <v>7.81</v>
      </c>
      <c r="O62">
        <f>M62/N62-P55</f>
        <v>8.9628681177977843E-3</v>
      </c>
      <c r="P62" s="36">
        <v>1</v>
      </c>
      <c r="Q62" s="36">
        <f t="shared" si="4"/>
        <v>7.0000000000000284E-2</v>
      </c>
      <c r="R62">
        <f>SUM(Q61+Q62)</f>
        <v>0.14000000000000057</v>
      </c>
      <c r="S62">
        <f>SUM(O61+O62)</f>
        <v>1.867160598187545E-2</v>
      </c>
      <c r="T62" s="17">
        <v>8.02</v>
      </c>
      <c r="U62">
        <v>7.95</v>
      </c>
      <c r="V62">
        <f t="shared" si="6"/>
        <v>8.8050314465408785E-3</v>
      </c>
      <c r="W62">
        <f t="shared" si="5"/>
        <v>6.9999999999999396E-2</v>
      </c>
    </row>
    <row r="63" spans="7:23" x14ac:dyDescent="0.25">
      <c r="G63">
        <v>17</v>
      </c>
      <c r="K63" s="36">
        <v>23</v>
      </c>
      <c r="L63" s="36">
        <v>14</v>
      </c>
      <c r="M63">
        <v>7.82</v>
      </c>
      <c r="N63">
        <v>7.75</v>
      </c>
      <c r="O63">
        <f>M63/N63-P59</f>
        <v>9.0322580645161299E-3</v>
      </c>
      <c r="P63" s="36">
        <v>1</v>
      </c>
      <c r="Q63" s="36">
        <f t="shared" si="4"/>
        <v>7.0000000000000284E-2</v>
      </c>
      <c r="T63" s="17">
        <v>7.82</v>
      </c>
      <c r="U63">
        <v>7.74</v>
      </c>
      <c r="V63">
        <f t="shared" si="6"/>
        <v>1.0335917312661591E-2</v>
      </c>
      <c r="W63">
        <f t="shared" si="5"/>
        <v>8.0000000000000071E-2</v>
      </c>
    </row>
    <row r="64" spans="7:23" x14ac:dyDescent="0.25">
      <c r="G64">
        <v>18</v>
      </c>
      <c r="K64" s="36">
        <v>24</v>
      </c>
      <c r="L64" s="36">
        <v>17</v>
      </c>
      <c r="M64">
        <v>7.82</v>
      </c>
      <c r="N64">
        <v>7.75</v>
      </c>
      <c r="O64">
        <f>M64/N64-P63</f>
        <v>9.0322580645161299E-3</v>
      </c>
      <c r="P64" s="36">
        <v>1</v>
      </c>
      <c r="Q64" s="36">
        <f t="shared" si="4"/>
        <v>7.0000000000000284E-2</v>
      </c>
      <c r="R64">
        <f>SUM(Q63+Q64)</f>
        <v>0.14000000000000057</v>
      </c>
      <c r="S64">
        <f>SUM(O63+O64)</f>
        <v>1.806451612903226E-2</v>
      </c>
      <c r="T64" s="17">
        <v>8.0500000000000007</v>
      </c>
      <c r="U64">
        <v>7.97</v>
      </c>
      <c r="V64">
        <f t="shared" si="6"/>
        <v>1.0037641154328814E-2</v>
      </c>
      <c r="W64">
        <f t="shared" si="5"/>
        <v>8.0000000000000959E-2</v>
      </c>
    </row>
    <row r="65" spans="7:23" x14ac:dyDescent="0.25">
      <c r="G65" s="17">
        <v>19</v>
      </c>
      <c r="K65" s="36">
        <v>25</v>
      </c>
      <c r="L65" s="36">
        <v>3</v>
      </c>
      <c r="M65">
        <v>7.81</v>
      </c>
      <c r="N65">
        <v>7.74</v>
      </c>
      <c r="O65">
        <f>M65/N65-P64</f>
        <v>9.0439276485787534E-3</v>
      </c>
      <c r="P65" s="36">
        <v>1</v>
      </c>
      <c r="Q65" s="36">
        <f t="shared" si="4"/>
        <v>6.9999999999999396E-2</v>
      </c>
      <c r="T65" s="17">
        <v>8.0500000000000007</v>
      </c>
      <c r="U65">
        <v>7.97</v>
      </c>
      <c r="V65">
        <f t="shared" si="6"/>
        <v>1.0037641154328814E-2</v>
      </c>
      <c r="W65">
        <f t="shared" si="5"/>
        <v>8.0000000000000959E-2</v>
      </c>
    </row>
    <row r="66" spans="7:23" x14ac:dyDescent="0.25">
      <c r="G66" s="17">
        <v>20</v>
      </c>
      <c r="K66" s="36">
        <v>26</v>
      </c>
      <c r="L66" s="36">
        <v>9</v>
      </c>
      <c r="M66">
        <v>7.79</v>
      </c>
      <c r="N66">
        <v>7.72</v>
      </c>
      <c r="O66">
        <f>M66/N66-P65</f>
        <v>9.0673575129534001E-3</v>
      </c>
      <c r="P66" s="36">
        <v>1</v>
      </c>
      <c r="Q66" s="36">
        <f t="shared" si="4"/>
        <v>7.0000000000000284E-2</v>
      </c>
      <c r="R66">
        <f>SUM(Q65+Q66)</f>
        <v>0.13999999999999968</v>
      </c>
      <c r="S66">
        <f>SUM(O65+O66)</f>
        <v>1.8111285161532154E-2</v>
      </c>
      <c r="T66" s="17">
        <v>8.1</v>
      </c>
      <c r="U66">
        <v>8.02</v>
      </c>
      <c r="V66">
        <f t="shared" si="6"/>
        <v>9.9750623441396957E-3</v>
      </c>
      <c r="W66">
        <f t="shared" si="5"/>
        <v>8.0000000000000071E-2</v>
      </c>
    </row>
    <row r="67" spans="7:23" x14ac:dyDescent="0.25">
      <c r="G67" s="17">
        <v>22</v>
      </c>
      <c r="K67" s="36">
        <v>27</v>
      </c>
      <c r="L67" s="36">
        <v>2</v>
      </c>
      <c r="M67">
        <v>7.82</v>
      </c>
      <c r="N67">
        <v>7.76</v>
      </c>
      <c r="O67">
        <f>M67/N67-P53</f>
        <v>7.7319587628865705E-3</v>
      </c>
      <c r="P67" s="36">
        <v>1</v>
      </c>
      <c r="Q67" s="36">
        <f t="shared" si="4"/>
        <v>6.0000000000000497E-2</v>
      </c>
      <c r="T67" s="17">
        <v>8.06</v>
      </c>
      <c r="U67">
        <v>7.98</v>
      </c>
      <c r="V67">
        <f t="shared" si="6"/>
        <v>1.0025062656641603E-2</v>
      </c>
      <c r="W67">
        <f t="shared" si="5"/>
        <v>8.0000000000000071E-2</v>
      </c>
    </row>
    <row r="68" spans="7:23" x14ac:dyDescent="0.25">
      <c r="G68" s="17">
        <v>23</v>
      </c>
      <c r="K68" s="36">
        <v>28</v>
      </c>
      <c r="L68" s="36">
        <v>12</v>
      </c>
      <c r="M68">
        <v>7.61</v>
      </c>
      <c r="N68">
        <v>7.54</v>
      </c>
      <c r="O68">
        <f>M68/N68-P66</f>
        <v>9.2838196286473273E-3</v>
      </c>
      <c r="P68" s="36">
        <v>1</v>
      </c>
      <c r="Q68" s="36">
        <f t="shared" si="4"/>
        <v>7.0000000000000284E-2</v>
      </c>
      <c r="R68">
        <f>SUM(Q67+Q68)</f>
        <v>0.13000000000000078</v>
      </c>
      <c r="S68">
        <f>SUM(O67+O68)</f>
        <v>1.7015778391533898E-2</v>
      </c>
      <c r="T68" s="17">
        <v>8.0500000000000007</v>
      </c>
      <c r="U68">
        <v>7.97</v>
      </c>
      <c r="V68">
        <f t="shared" si="6"/>
        <v>1.0037641154328814E-2</v>
      </c>
      <c r="W68">
        <f t="shared" si="5"/>
        <v>8.0000000000000959E-2</v>
      </c>
    </row>
    <row r="69" spans="7:23" x14ac:dyDescent="0.25">
      <c r="G69" s="17">
        <v>25</v>
      </c>
    </row>
    <row r="70" spans="7:23" x14ac:dyDescent="0.25">
      <c r="G70" s="17">
        <v>26</v>
      </c>
    </row>
    <row r="71" spans="7:23" x14ac:dyDescent="0.25">
      <c r="G71" s="17">
        <v>27</v>
      </c>
    </row>
    <row r="72" spans="7:23" x14ac:dyDescent="0.25">
      <c r="G72" s="17">
        <v>28</v>
      </c>
    </row>
    <row r="73" spans="7:23" x14ac:dyDescent="0.25">
      <c r="P73">
        <v>1</v>
      </c>
    </row>
    <row r="74" spans="7:23" x14ac:dyDescent="0.25">
      <c r="L74" t="s">
        <v>17</v>
      </c>
    </row>
    <row r="75" spans="7:23" x14ac:dyDescent="0.25">
      <c r="L75" s="28">
        <v>21</v>
      </c>
      <c r="M75">
        <v>7.34</v>
      </c>
      <c r="N75">
        <v>7.25</v>
      </c>
      <c r="O75">
        <f>M75/N75-P61</f>
        <v>1.2413793103448256E-2</v>
      </c>
      <c r="P75">
        <v>1</v>
      </c>
      <c r="Q75">
        <f>M75-N75</f>
        <v>8.9999999999999858E-2</v>
      </c>
    </row>
    <row r="76" spans="7:23" x14ac:dyDescent="0.25">
      <c r="L76" s="28">
        <v>24</v>
      </c>
      <c r="M76">
        <v>7.31</v>
      </c>
      <c r="N76">
        <v>7.23</v>
      </c>
      <c r="O76">
        <f>M76/N76-P48</f>
        <v>1.1065006915629283E-2</v>
      </c>
      <c r="P76">
        <v>1</v>
      </c>
      <c r="Q76">
        <f>M76-N76</f>
        <v>7.9999999999999183E-2</v>
      </c>
    </row>
    <row r="77" spans="7:23" x14ac:dyDescent="0.25">
      <c r="L77" s="29"/>
    </row>
  </sheetData>
  <sortState ref="G49:G72">
    <sortCondition ref="G49:G72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Administrator1</dc:creator>
  <cp:lastModifiedBy>Administrator1</cp:lastModifiedBy>
  <cp:lastPrinted>2019-05-14T06:52:53Z</cp:lastPrinted>
  <dcterms:created xsi:type="dcterms:W3CDTF">2019-01-18T22:10:25Z</dcterms:created>
  <dcterms:modified xsi:type="dcterms:W3CDTF">2019-05-21T23:40:15Z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479ad735-fce9-4e1b-b370-05e74a1f24ce</vt:lpwstr>
  </property>
</Properties>
</file>