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dol\Documents\Ron\"/>
    </mc:Choice>
  </mc:AlternateContent>
  <xr:revisionPtr revIDLastSave="0" documentId="8_{AAF119A3-2270-4D9A-9197-F1A1CCBEE9D5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E13" i="1" s="1"/>
  <c r="E9" i="1"/>
  <c r="B11" i="1" s="1"/>
  <c r="D9" i="1"/>
  <c r="C9" i="1"/>
  <c r="E3" i="1"/>
  <c r="E1" i="1"/>
  <c r="E2" i="1"/>
  <c r="B10" i="1" l="1"/>
  <c r="B14" i="1" s="1"/>
  <c r="E11" i="1"/>
  <c r="B5" i="1"/>
  <c r="E5" i="1" s="1"/>
  <c r="B6" i="1" l="1"/>
  <c r="B17" i="1"/>
  <c r="B12" i="1"/>
  <c r="B15" i="1" s="1"/>
</calcChain>
</file>

<file path=xl/sharedStrings.xml><?xml version="1.0" encoding="utf-8"?>
<sst xmlns="http://schemas.openxmlformats.org/spreadsheetml/2006/main" count="43" uniqueCount="30">
  <si>
    <t>Weight</t>
  </si>
  <si>
    <t>Mass</t>
  </si>
  <si>
    <t>Start speed</t>
  </si>
  <si>
    <t>End Speed</t>
  </si>
  <si>
    <t>Deccel time</t>
  </si>
  <si>
    <t>pounds</t>
  </si>
  <si>
    <t>slugs</t>
  </si>
  <si>
    <t>ft/sec</t>
  </si>
  <si>
    <t>sec</t>
  </si>
  <si>
    <t>Drag</t>
  </si>
  <si>
    <t>g's</t>
  </si>
  <si>
    <t>mph</t>
  </si>
  <si>
    <t>ft/sec^2</t>
  </si>
  <si>
    <t>Decceleration</t>
  </si>
  <si>
    <t>------&gt;</t>
  </si>
  <si>
    <t>Tire Size</t>
  </si>
  <si>
    <t>ft</t>
  </si>
  <si>
    <t>Tire RPM</t>
  </si>
  <si>
    <t>rpm</t>
  </si>
  <si>
    <t>Tire Circumference</t>
  </si>
  <si>
    <t>Wheel Power Required</t>
  </si>
  <si>
    <t>HP (at drive wheels)</t>
  </si>
  <si>
    <t>225-50-16</t>
  </si>
  <si>
    <t>Average Speed</t>
  </si>
  <si>
    <t>Tire Rolling Radius</t>
  </si>
  <si>
    <t>Torque Required</t>
  </si>
  <si>
    <t>ft-lbf (at drive wheels)</t>
  </si>
  <si>
    <t>Gravitational Acceleration</t>
  </si>
  <si>
    <t>inches</t>
  </si>
  <si>
    <t>Wheel power without tire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</si>
</sst>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1" xfId="0" applyBorder="1"/>
    <xf numFmtId="2" fontId="0" fillId="0" borderId="2" xfId="0" applyNumberFormat="1" applyBorder="1" applyAlignment="1">
      <alignment horizontal="center"/>
    </xf>
    <xf numFmtId="0" fontId="0" fillId="0" borderId="3" xfId="0" applyBorder="1"/>
    <xf numFmtId="2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/>
  </sheetViews>
  <sheetFormatPr defaultRowHeight="14.25" x14ac:dyDescent="0.2"/>
  <cols>
    <col min="1" max="1" width="21.625" bestFit="1" customWidth="1"/>
    <col min="2" max="2" width="13.25" bestFit="1" customWidth="1"/>
    <col min="4" max="4" width="5.625" bestFit="1" customWidth="1"/>
  </cols>
  <sheetData>
    <row r="1" spans="1:7" x14ac:dyDescent="0.2">
      <c r="A1" t="s">
        <v>0</v>
      </c>
      <c r="B1" s="1">
        <v>3000</v>
      </c>
      <c r="C1" t="s">
        <v>5</v>
      </c>
      <c r="D1" s="6" t="s">
        <v>14</v>
      </c>
      <c r="E1" s="3">
        <f>B1/B7</f>
        <v>93.167701863354026</v>
      </c>
      <c r="F1" t="s">
        <v>6</v>
      </c>
      <c r="G1" t="s">
        <v>1</v>
      </c>
    </row>
    <row r="2" spans="1:7" x14ac:dyDescent="0.2">
      <c r="A2" t="s">
        <v>2</v>
      </c>
      <c r="B2" s="1">
        <v>50</v>
      </c>
      <c r="C2" t="s">
        <v>11</v>
      </c>
      <c r="D2" s="6" t="s">
        <v>14</v>
      </c>
      <c r="E2" s="3">
        <f>B2*1.466667</f>
        <v>73.333349999999996</v>
      </c>
      <c r="F2" t="s">
        <v>7</v>
      </c>
    </row>
    <row r="3" spans="1:7" x14ac:dyDescent="0.2">
      <c r="A3" t="s">
        <v>3</v>
      </c>
      <c r="B3" s="1">
        <v>30</v>
      </c>
      <c r="C3" t="s">
        <v>11</v>
      </c>
      <c r="D3" s="6" t="s">
        <v>14</v>
      </c>
      <c r="E3" s="3">
        <f>B3*1.466667</f>
        <v>44.000009999999996</v>
      </c>
      <c r="F3" t="s">
        <v>7</v>
      </c>
    </row>
    <row r="4" spans="1:7" x14ac:dyDescent="0.2">
      <c r="A4" t="s">
        <v>4</v>
      </c>
      <c r="B4" s="4">
        <v>7</v>
      </c>
      <c r="C4" t="s">
        <v>8</v>
      </c>
    </row>
    <row r="5" spans="1:7" ht="15" thickBot="1" x14ac:dyDescent="0.25">
      <c r="A5" t="s">
        <v>13</v>
      </c>
      <c r="B5" s="5">
        <f>-(E2-E3)/B4</f>
        <v>-4.1904771428571426</v>
      </c>
      <c r="C5" t="s">
        <v>12</v>
      </c>
      <c r="D5" s="6" t="s">
        <v>14</v>
      </c>
      <c r="E5" s="5">
        <f>B5/B7</f>
        <v>-0.13013904170363796</v>
      </c>
      <c r="F5" t="s">
        <v>10</v>
      </c>
    </row>
    <row r="6" spans="1:7" ht="15.75" thickTop="1" thickBot="1" x14ac:dyDescent="0.25">
      <c r="A6" s="7" t="s">
        <v>9</v>
      </c>
      <c r="B6" s="8">
        <f>E1*B5</f>
        <v>-390.41712511091384</v>
      </c>
      <c r="C6" s="9" t="s">
        <v>5</v>
      </c>
    </row>
    <row r="7" spans="1:7" ht="15" thickTop="1" x14ac:dyDescent="0.2">
      <c r="A7" t="s">
        <v>27</v>
      </c>
      <c r="B7" s="2">
        <v>32.200000000000003</v>
      </c>
      <c r="C7" t="s">
        <v>12</v>
      </c>
    </row>
    <row r="8" spans="1:7" x14ac:dyDescent="0.2">
      <c r="E8" s="10"/>
    </row>
    <row r="9" spans="1:7" x14ac:dyDescent="0.2">
      <c r="A9" t="s">
        <v>15</v>
      </c>
      <c r="B9" s="4" t="s">
        <v>22</v>
      </c>
      <c r="C9" s="2" t="str">
        <f>LEFT(B9,3)</f>
        <v>225</v>
      </c>
      <c r="D9" s="2" t="str">
        <f>MID(B9,5,2)</f>
        <v>50</v>
      </c>
      <c r="E9" s="2" t="str">
        <f>RIGHT(B9,2)</f>
        <v>16</v>
      </c>
    </row>
    <row r="10" spans="1:7" x14ac:dyDescent="0.2">
      <c r="A10" t="s">
        <v>19</v>
      </c>
      <c r="B10" s="3">
        <f>(E9+(2*D9*C9)/(100*25.4))/(2*12)*2*PI()</f>
        <v>6.5078792699363373</v>
      </c>
      <c r="C10" t="s">
        <v>16</v>
      </c>
      <c r="E10" s="3"/>
    </row>
    <row r="11" spans="1:7" x14ac:dyDescent="0.2">
      <c r="A11" t="s">
        <v>24</v>
      </c>
      <c r="B11" s="3">
        <f>(E9+(2*C9*(D9/100))/25.4)/2</f>
        <v>12.429133858267717</v>
      </c>
      <c r="C11" t="s">
        <v>28</v>
      </c>
      <c r="D11" s="6" t="s">
        <v>14</v>
      </c>
      <c r="E11" s="3">
        <f>(E9+(2*D9*C9)/(100*25.4))/(2*12)</f>
        <v>1.0357611548556431</v>
      </c>
      <c r="F11" t="s">
        <v>16</v>
      </c>
    </row>
    <row r="12" spans="1:7" x14ac:dyDescent="0.2">
      <c r="A12" t="s">
        <v>25</v>
      </c>
      <c r="B12" s="11">
        <f>-B6*E11</f>
        <v>404.37889238030021</v>
      </c>
      <c r="C12" t="s">
        <v>26</v>
      </c>
    </row>
    <row r="13" spans="1:7" x14ac:dyDescent="0.2">
      <c r="A13" t="s">
        <v>23</v>
      </c>
      <c r="B13" s="11">
        <f>AVERAGE(B2:B3)</f>
        <v>40</v>
      </c>
      <c r="C13" t="s">
        <v>11</v>
      </c>
      <c r="D13" s="6" t="s">
        <v>14</v>
      </c>
      <c r="E13" s="3">
        <f>B13*1.466667</f>
        <v>58.666679999999999</v>
      </c>
      <c r="F13" t="s">
        <v>7</v>
      </c>
    </row>
    <row r="14" spans="1:7" ht="15" thickBot="1" x14ac:dyDescent="0.25">
      <c r="A14" t="s">
        <v>17</v>
      </c>
      <c r="B14" s="11">
        <f>(E13/B10)*60</f>
        <v>540.8829288307362</v>
      </c>
      <c r="C14" t="s">
        <v>18</v>
      </c>
    </row>
    <row r="15" spans="1:7" ht="15.75" thickTop="1" thickBot="1" x14ac:dyDescent="0.25">
      <c r="A15" s="7" t="s">
        <v>20</v>
      </c>
      <c r="B15" s="12">
        <f>(B12*B14)/5252</f>
        <v>41.645399784460366</v>
      </c>
      <c r="C15" s="13" t="s">
        <v>21</v>
      </c>
      <c r="D15" s="13"/>
      <c r="E15" s="9"/>
    </row>
    <row r="16" spans="1:7" ht="15" thickTop="1" x14ac:dyDescent="0.2">
      <c r="A16" s="14" t="s">
        <v>29</v>
      </c>
    </row>
    <row r="17" spans="1:3" x14ac:dyDescent="0.2">
      <c r="A17" s="15"/>
      <c r="B17" s="11">
        <f>-B6*E13*60/(2*PI()*5252)</f>
        <v>41.645399784460373</v>
      </c>
      <c r="C17" t="s">
        <v>21</v>
      </c>
    </row>
  </sheetData>
  <mergeCells count="1">
    <mergeCell ref="A16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Stafford</dc:creator>
  <cp:lastModifiedBy>ron doles</cp:lastModifiedBy>
  <dcterms:created xsi:type="dcterms:W3CDTF">2013-06-20T23:35:48Z</dcterms:created>
  <dcterms:modified xsi:type="dcterms:W3CDTF">2019-05-28T12:50:33Z</dcterms:modified>
</cp:coreProperties>
</file>