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uperFriends\Desktop\Car stuff\"/>
    </mc:Choice>
  </mc:AlternateContent>
  <xr:revisionPtr revIDLastSave="0" documentId="13_ncr:1_{3CAB0308-6004-42E2-90EB-CC5B07B7FA19}" xr6:coauthVersionLast="45" xr6:coauthVersionMax="45" xr10:uidLastSave="{00000000-0000-0000-0000-000000000000}"/>
  <bookViews>
    <workbookView xWindow="60" yWindow="15" windowWidth="10110" windowHeight="157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81" i="1"/>
  <c r="D81" i="1"/>
  <c r="F79" i="1"/>
  <c r="F78" i="1"/>
  <c r="D80" i="1"/>
  <c r="E80" i="1"/>
  <c r="C8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 l="1"/>
</calcChain>
</file>

<file path=xl/sharedStrings.xml><?xml version="1.0" encoding="utf-8"?>
<sst xmlns="http://schemas.openxmlformats.org/spreadsheetml/2006/main" count="11" uniqueCount="11">
  <si>
    <t>Date</t>
  </si>
  <si>
    <t>Mileage</t>
  </si>
  <si>
    <t>Gas Cost</t>
  </si>
  <si>
    <t>Gas Amount</t>
  </si>
  <si>
    <t>Final Cost</t>
  </si>
  <si>
    <t>MPG</t>
  </si>
  <si>
    <t>2015 Prius C Two</t>
  </si>
  <si>
    <t>Total</t>
  </si>
  <si>
    <t>New Tires</t>
  </si>
  <si>
    <t>Method 1</t>
  </si>
  <si>
    <t>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</si>
</sst>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NumberFormat="1"/>
    <xf numFmtId="0" fontId="0" fillId="0" borderId="0" xfId="0" applyAlignment="1">
      <alignment horizontal="center"/>
    </xf>
    <xf numFmtId="14" fontId="2" fillId="0" borderId="0" xfId="0" applyNumberFormat="1" applyFont="1"/>
    <xf numFmtId="0" fontId="2" fillId="0" borderId="0" xfId="0" applyNumberFormat="1" applyFont="1"/>
    <xf numFmtId="44" fontId="2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8D8DC4-2546-4066-A5C3-FB2973FF38B6}" name="Table1" displayName="Table1" ref="A2:F80" totalsRowCount="1">
  <autoFilter ref="A2:F79" xr:uid="{5D48BDC3-E5FF-46E5-84F8-B2B8CD41C5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1B8A087-3F21-4627-9AE5-40027D66A3A3}" name="Date" totalsRowLabel="Total" dataDxfId="4"/>
    <tableColumn id="2" xr3:uid="{C727E1F8-04C0-4D6E-B695-D646E46E625F}" name="Mileage" totalsRowLabel="Method 1" dataDxfId="3"/>
    <tableColumn id="3" xr3:uid="{4120F3F4-2D05-4503-87B1-54431BC885C7}" name="Gas Cost" totalsRowFunction="custom" totalsRowDxfId="1" dataCellStyle="Currency">
      <totalsRowFormula>AVERAGE(Table1[Gas Cost])</totalsRowFormula>
    </tableColumn>
    <tableColumn id="4" xr3:uid="{EC2D8B78-2ED4-4AC4-92F7-BD9065240929}" name="Gas Amount" totalsRowFunction="custom">
      <totalsRowFormula>AVERAGE(Table1[Gas Amount])</totalsRowFormula>
    </tableColumn>
    <tableColumn id="5" xr3:uid="{CD301531-C19D-4D47-80C7-0DEB3ABD984E}" name="Final Cost" totalsRowFunction="custom" totalsRowDxfId="0" dataCellStyle="Currency">
      <totalsRowFormula>AVERAGE(Table1[Final Cost])</totalsRowFormula>
    </tableColumn>
    <tableColumn id="6" xr3:uid="{2D50DE0C-A735-4EF9-998B-78E9AACB4372}" name="MPG" totalsRowFunction="custom" dataDxfId="2">
      <calculatedColumnFormula>(Table1[[#This Row],[Mileage]]-B2)/Table1[[#This Row],[Gas Amount]]</calculatedColumnFormula>
      <totalsRowFormula>AVERAGE(F4:F77)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48" workbookViewId="0">
      <selection activeCell="G68" sqref="G68"/>
    </sheetView>
  </sheetViews>
  <sheetFormatPr defaultRowHeight="15" x14ac:dyDescent="0.25"/>
  <cols>
    <col min="1" max="1" width="10.7109375" bestFit="1" customWidth="1"/>
    <col min="2" max="2" width="10.42578125" customWidth="1"/>
    <col min="3" max="3" width="10.7109375" customWidth="1"/>
    <col min="4" max="4" width="11.85546875" bestFit="1" customWidth="1"/>
    <col min="5" max="5" width="11.7109375" customWidth="1"/>
    <col min="6" max="6" width="7.140625" customWidth="1"/>
  </cols>
  <sheetData>
    <row r="1" spans="1:6" x14ac:dyDescent="0.25">
      <c r="A1" s="4" t="s">
        <v>6</v>
      </c>
      <c r="B1" s="4"/>
      <c r="C1" s="4"/>
      <c r="D1" s="4"/>
      <c r="E1" s="4"/>
      <c r="F1" s="4"/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s="1">
        <v>43383</v>
      </c>
      <c r="B3" s="3">
        <v>13716</v>
      </c>
      <c r="C3" s="2">
        <v>2.77</v>
      </c>
      <c r="D3">
        <v>7.2</v>
      </c>
      <c r="E3" s="2">
        <v>20</v>
      </c>
      <c r="F3" t="e">
        <f>(Table1[[#This Row],[Mileage]]-B2)/Table1[[#This Row],[Gas Amount]]</f>
        <v>#VALUE!</v>
      </c>
    </row>
    <row r="4" spans="1:6" x14ac:dyDescent="0.25">
      <c r="A4" s="1">
        <v>43394</v>
      </c>
      <c r="B4" s="3">
        <v>13905</v>
      </c>
      <c r="C4" s="2">
        <v>2.75</v>
      </c>
      <c r="D4">
        <v>2.7589999999999999</v>
      </c>
      <c r="E4" s="2">
        <v>10</v>
      </c>
      <c r="F4">
        <f>(Table1[[#This Row],[Mileage]]-B3)/Table1[[#This Row],[Gas Amount]]</f>
        <v>68.50308082638638</v>
      </c>
    </row>
    <row r="5" spans="1:6" x14ac:dyDescent="0.25">
      <c r="A5" s="1">
        <v>43409</v>
      </c>
      <c r="B5" s="3">
        <v>14165</v>
      </c>
      <c r="C5" s="2">
        <v>2.56</v>
      </c>
      <c r="D5">
        <v>5.4509999999999996</v>
      </c>
      <c r="E5" s="2">
        <v>14</v>
      </c>
      <c r="F5">
        <f>(Table1[[#This Row],[Mileage]]-B4)/Table1[[#This Row],[Gas Amount]]</f>
        <v>47.697670152265644</v>
      </c>
    </row>
    <row r="6" spans="1:6" x14ac:dyDescent="0.25">
      <c r="A6" s="1">
        <v>43435</v>
      </c>
      <c r="B6" s="3">
        <v>14421</v>
      </c>
      <c r="C6" s="2">
        <v>2.36</v>
      </c>
      <c r="D6">
        <v>5.9130000000000003</v>
      </c>
      <c r="E6" s="2">
        <v>14</v>
      </c>
      <c r="F6">
        <f>(Table1[[#This Row],[Mileage]]-B5)/Table1[[#This Row],[Gas Amount]]</f>
        <v>43.294435988499913</v>
      </c>
    </row>
    <row r="7" spans="1:6" x14ac:dyDescent="0.25">
      <c r="A7" s="1">
        <v>43470</v>
      </c>
      <c r="B7" s="3">
        <v>14681</v>
      </c>
      <c r="C7" s="2">
        <v>2.15</v>
      </c>
      <c r="D7">
        <v>6.0220000000000002</v>
      </c>
      <c r="E7" s="2">
        <v>13</v>
      </c>
      <c r="F7">
        <f>(Table1[[#This Row],[Mileage]]-B6)/Table1[[#This Row],[Gas Amount]]</f>
        <v>43.175024908668213</v>
      </c>
    </row>
    <row r="8" spans="1:6" x14ac:dyDescent="0.25">
      <c r="A8" s="1">
        <v>43479</v>
      </c>
      <c r="B8" s="3">
        <v>14981</v>
      </c>
      <c r="C8" s="2">
        <v>2.13</v>
      </c>
      <c r="D8">
        <v>6.0750000000000002</v>
      </c>
      <c r="E8" s="2">
        <v>13</v>
      </c>
      <c r="F8">
        <f>(Table1[[#This Row],[Mileage]]-B7)/Table1[[#This Row],[Gas Amount]]</f>
        <v>49.382716049382715</v>
      </c>
    </row>
    <row r="9" spans="1:6" x14ac:dyDescent="0.25">
      <c r="A9" s="1">
        <v>43492</v>
      </c>
      <c r="B9" s="3">
        <v>15304</v>
      </c>
      <c r="C9" s="2">
        <v>2.17</v>
      </c>
      <c r="D9">
        <v>6.8840000000000003</v>
      </c>
      <c r="E9" s="2">
        <v>15</v>
      </c>
      <c r="F9">
        <f>(Table1[[#This Row],[Mileage]]-B8)/Table1[[#This Row],[Gas Amount]]</f>
        <v>46.92039511911679</v>
      </c>
    </row>
    <row r="10" spans="1:6" x14ac:dyDescent="0.25">
      <c r="A10" s="1">
        <v>43502</v>
      </c>
      <c r="B10" s="3">
        <v>15675</v>
      </c>
      <c r="C10" s="2">
        <v>2.23</v>
      </c>
      <c r="D10">
        <v>7.468</v>
      </c>
      <c r="E10" s="2">
        <v>16.72</v>
      </c>
      <c r="F10">
        <f>(Table1[[#This Row],[Mileage]]-B9)/Table1[[#This Row],[Gas Amount]]</f>
        <v>49.67862881628281</v>
      </c>
    </row>
    <row r="11" spans="1:6" x14ac:dyDescent="0.25">
      <c r="A11" s="1">
        <v>43516</v>
      </c>
      <c r="B11" s="3">
        <v>15997</v>
      </c>
      <c r="C11" s="2">
        <v>2.29</v>
      </c>
      <c r="D11">
        <v>6.36</v>
      </c>
      <c r="E11" s="2">
        <v>15</v>
      </c>
      <c r="F11">
        <f>(Table1[[#This Row],[Mileage]]-B10)/Table1[[#This Row],[Gas Amount]]</f>
        <v>50.628930817610062</v>
      </c>
    </row>
    <row r="12" spans="1:6" x14ac:dyDescent="0.25">
      <c r="A12" s="1">
        <v>43527</v>
      </c>
      <c r="B12" s="3">
        <v>16343</v>
      </c>
      <c r="C12" s="2">
        <v>2.2599999999999998</v>
      </c>
      <c r="D12">
        <v>7.05</v>
      </c>
      <c r="E12" s="2">
        <v>16</v>
      </c>
      <c r="F12">
        <f>(Table1[[#This Row],[Mileage]]-B11)/Table1[[#This Row],[Gas Amount]]</f>
        <v>49.078014184397162</v>
      </c>
    </row>
    <row r="13" spans="1:6" x14ac:dyDescent="0.25">
      <c r="A13" s="1">
        <v>43535</v>
      </c>
      <c r="B13" s="3">
        <v>16690</v>
      </c>
      <c r="C13" s="2">
        <v>2.35</v>
      </c>
      <c r="D13">
        <v>6.782</v>
      </c>
      <c r="E13" s="2">
        <v>16</v>
      </c>
      <c r="F13">
        <f>(Table1[[#This Row],[Mileage]]-B12)/Table1[[#This Row],[Gas Amount]]</f>
        <v>51.164848127396048</v>
      </c>
    </row>
    <row r="14" spans="1:6" x14ac:dyDescent="0.25">
      <c r="A14" s="1">
        <v>43546</v>
      </c>
      <c r="B14" s="3">
        <v>17070</v>
      </c>
      <c r="C14" s="2">
        <v>2.5499999999999998</v>
      </c>
      <c r="D14">
        <v>7.0880000000000001</v>
      </c>
      <c r="E14" s="2">
        <v>18</v>
      </c>
      <c r="F14">
        <f>(Table1[[#This Row],[Mileage]]-B13)/Table1[[#This Row],[Gas Amount]]</f>
        <v>53.611738148984195</v>
      </c>
    </row>
    <row r="15" spans="1:6" x14ac:dyDescent="0.25">
      <c r="A15" s="1">
        <v>43558</v>
      </c>
      <c r="B15" s="3">
        <v>17352</v>
      </c>
      <c r="C15" s="2">
        <v>2.63</v>
      </c>
      <c r="D15">
        <v>5.3120000000000003</v>
      </c>
      <c r="E15" s="2">
        <v>14</v>
      </c>
      <c r="F15">
        <f>(Table1[[#This Row],[Mileage]]-B14)/Table1[[#This Row],[Gas Amount]]</f>
        <v>53.087349397590359</v>
      </c>
    </row>
    <row r="16" spans="1:6" x14ac:dyDescent="0.25">
      <c r="A16" s="1">
        <v>43567</v>
      </c>
      <c r="B16" s="3">
        <v>17777</v>
      </c>
      <c r="C16" s="2">
        <v>2.63</v>
      </c>
      <c r="D16">
        <v>7.5819999999999999</v>
      </c>
      <c r="E16" s="2">
        <v>20</v>
      </c>
      <c r="F16">
        <f>(Table1[[#This Row],[Mileage]]-B15)/Table1[[#This Row],[Gas Amount]]</f>
        <v>56.053811659192824</v>
      </c>
    </row>
    <row r="17" spans="1:6" x14ac:dyDescent="0.25">
      <c r="A17" s="1">
        <v>43585</v>
      </c>
      <c r="B17" s="3">
        <v>18183</v>
      </c>
      <c r="C17" s="2">
        <v>2.81</v>
      </c>
      <c r="D17">
        <v>7.4530000000000003</v>
      </c>
      <c r="E17" s="2">
        <v>21.01</v>
      </c>
      <c r="F17">
        <f>(Table1[[#This Row],[Mileage]]-B16)/Table1[[#This Row],[Gas Amount]]</f>
        <v>54.474708171206224</v>
      </c>
    </row>
    <row r="18" spans="1:6" x14ac:dyDescent="0.25">
      <c r="A18" s="1">
        <v>43602</v>
      </c>
      <c r="B18" s="3">
        <v>18614</v>
      </c>
      <c r="C18" s="2">
        <v>2.79</v>
      </c>
      <c r="D18">
        <v>6.0739999999999998</v>
      </c>
      <c r="E18" s="2">
        <v>17</v>
      </c>
      <c r="F18">
        <f>(Table1[[#This Row],[Mileage]]-B17)/Table1[[#This Row],[Gas Amount]]</f>
        <v>70.958182416858747</v>
      </c>
    </row>
    <row r="19" spans="1:6" x14ac:dyDescent="0.25">
      <c r="A19" s="1">
        <v>43613</v>
      </c>
      <c r="B19" s="3">
        <v>18939</v>
      </c>
      <c r="C19" s="2">
        <v>2.77</v>
      </c>
      <c r="D19">
        <v>7.5549999999999997</v>
      </c>
      <c r="E19" s="2">
        <v>21</v>
      </c>
      <c r="F19">
        <f>(Table1[[#This Row],[Mileage]]-B18)/Table1[[#This Row],[Gas Amount]]</f>
        <v>43.01786896095301</v>
      </c>
    </row>
    <row r="20" spans="1:6" x14ac:dyDescent="0.25">
      <c r="A20" s="1">
        <v>43642</v>
      </c>
      <c r="B20" s="3">
        <v>19370</v>
      </c>
      <c r="C20" s="2">
        <v>2.5499999999999998</v>
      </c>
      <c r="D20">
        <v>7.8150000000000004</v>
      </c>
      <c r="E20" s="2">
        <v>20</v>
      </c>
      <c r="F20">
        <f>(Table1[[#This Row],[Mileage]]-B19)/Table1[[#This Row],[Gas Amount]]</f>
        <v>55.150351887396027</v>
      </c>
    </row>
    <row r="21" spans="1:6" x14ac:dyDescent="0.25">
      <c r="A21" s="1">
        <v>43656</v>
      </c>
      <c r="B21" s="3">
        <v>19816</v>
      </c>
      <c r="C21" s="2">
        <v>2.61</v>
      </c>
      <c r="D21">
        <v>7.6529999999999996</v>
      </c>
      <c r="E21" s="2">
        <v>20</v>
      </c>
      <c r="F21">
        <f>(Table1[[#This Row],[Mileage]]-B20)/Table1[[#This Row],[Gas Amount]]</f>
        <v>58.277799555729786</v>
      </c>
    </row>
    <row r="22" spans="1:6" x14ac:dyDescent="0.25">
      <c r="A22" s="1">
        <v>43673</v>
      </c>
      <c r="B22" s="3">
        <v>20195</v>
      </c>
      <c r="C22" s="2">
        <v>2.5499999999999998</v>
      </c>
      <c r="D22">
        <v>7.4269999999999996</v>
      </c>
      <c r="E22" s="2">
        <v>19</v>
      </c>
      <c r="F22">
        <f>(Table1[[#This Row],[Mileage]]-B21)/Table1[[#This Row],[Gas Amount]]</f>
        <v>51.03002558233473</v>
      </c>
    </row>
    <row r="23" spans="1:6" x14ac:dyDescent="0.25">
      <c r="A23" s="1">
        <v>43684</v>
      </c>
      <c r="B23" s="3">
        <v>20603</v>
      </c>
      <c r="C23" s="2">
        <v>2.5499999999999998</v>
      </c>
      <c r="D23">
        <v>7.4240000000000004</v>
      </c>
      <c r="E23" s="2">
        <v>19</v>
      </c>
      <c r="F23">
        <f>(Table1[[#This Row],[Mileage]]-B22)/Table1[[#This Row],[Gas Amount]]</f>
        <v>54.956896551724135</v>
      </c>
    </row>
    <row r="24" spans="1:6" x14ac:dyDescent="0.25">
      <c r="A24" s="1">
        <v>43699</v>
      </c>
      <c r="B24" s="3">
        <v>20997</v>
      </c>
      <c r="C24" s="2">
        <v>2.41</v>
      </c>
      <c r="D24">
        <v>7.8490000000000002</v>
      </c>
      <c r="E24" s="2">
        <v>19</v>
      </c>
      <c r="F24">
        <f>(Table1[[#This Row],[Mileage]]-B23)/Table1[[#This Row],[Gas Amount]]</f>
        <v>50.197477385654224</v>
      </c>
    </row>
    <row r="25" spans="1:6" x14ac:dyDescent="0.25">
      <c r="A25" s="1">
        <v>43718</v>
      </c>
      <c r="B25" s="3">
        <v>21417</v>
      </c>
      <c r="C25" s="2">
        <v>2.33</v>
      </c>
      <c r="D25">
        <v>7.2670000000000003</v>
      </c>
      <c r="E25" s="2">
        <v>17</v>
      </c>
      <c r="F25">
        <f>(Table1[[#This Row],[Mileage]]-B24)/Table1[[#This Row],[Gas Amount]]</f>
        <v>57.795513967249207</v>
      </c>
    </row>
    <row r="26" spans="1:6" x14ac:dyDescent="0.25">
      <c r="A26" s="1">
        <v>43733</v>
      </c>
      <c r="B26" s="3">
        <v>21861</v>
      </c>
      <c r="C26" s="2">
        <v>2.37</v>
      </c>
      <c r="D26">
        <v>7.9870000000000001</v>
      </c>
      <c r="E26" s="2">
        <v>19</v>
      </c>
      <c r="F26">
        <f>(Table1[[#This Row],[Mileage]]-B25)/Table1[[#This Row],[Gas Amount]]</f>
        <v>55.590334293226491</v>
      </c>
    </row>
    <row r="27" spans="1:6" x14ac:dyDescent="0.25">
      <c r="A27" s="1">
        <v>43747</v>
      </c>
      <c r="B27" s="3">
        <v>22268</v>
      </c>
      <c r="C27" s="2">
        <v>2.31</v>
      </c>
      <c r="D27">
        <v>7.3289999999999997</v>
      </c>
      <c r="E27" s="2">
        <v>17</v>
      </c>
      <c r="F27">
        <f>(Table1[[#This Row],[Mileage]]-B26)/Table1[[#This Row],[Gas Amount]]</f>
        <v>55.532814845135761</v>
      </c>
    </row>
    <row r="28" spans="1:6" x14ac:dyDescent="0.25">
      <c r="A28" s="1">
        <v>43755</v>
      </c>
      <c r="B28" s="3">
        <v>22651</v>
      </c>
      <c r="C28" s="2">
        <v>2.37</v>
      </c>
      <c r="D28">
        <v>6.7279999999999998</v>
      </c>
      <c r="E28" s="2">
        <v>16</v>
      </c>
      <c r="F28">
        <f>(Table1[[#This Row],[Mileage]]-B27)/Table1[[#This Row],[Gas Amount]]</f>
        <v>56.92627824019025</v>
      </c>
    </row>
    <row r="29" spans="1:6" x14ac:dyDescent="0.25">
      <c r="A29" s="1">
        <v>43763</v>
      </c>
      <c r="B29" s="3">
        <v>23000</v>
      </c>
      <c r="C29" s="2">
        <v>2.41</v>
      </c>
      <c r="D29">
        <v>6.6189999999999998</v>
      </c>
      <c r="E29" s="2">
        <v>16</v>
      </c>
      <c r="F29">
        <f>(Table1[[#This Row],[Mileage]]-B28)/Table1[[#This Row],[Gas Amount]]</f>
        <v>52.726998035957095</v>
      </c>
    </row>
    <row r="30" spans="1:6" x14ac:dyDescent="0.25">
      <c r="A30" s="1">
        <v>43770</v>
      </c>
      <c r="B30" s="3">
        <v>23354</v>
      </c>
      <c r="C30" s="2">
        <v>2.39</v>
      </c>
      <c r="D30">
        <v>6.6719999999999997</v>
      </c>
      <c r="E30" s="2">
        <v>16</v>
      </c>
      <c r="F30">
        <f>(Table1[[#This Row],[Mileage]]-B29)/Table1[[#This Row],[Gas Amount]]</f>
        <v>53.057553956834532</v>
      </c>
    </row>
    <row r="31" spans="1:6" x14ac:dyDescent="0.25">
      <c r="A31" s="1">
        <v>43782</v>
      </c>
      <c r="B31" s="3">
        <v>23743</v>
      </c>
      <c r="C31" s="2">
        <v>2.4300000000000002</v>
      </c>
      <c r="D31">
        <v>7.7889999999999997</v>
      </c>
      <c r="E31" s="2">
        <v>19</v>
      </c>
      <c r="F31">
        <f>(Table1[[#This Row],[Mileage]]-B30)/Table1[[#This Row],[Gas Amount]]</f>
        <v>49.942226216459112</v>
      </c>
    </row>
    <row r="32" spans="1:6" x14ac:dyDescent="0.25">
      <c r="A32" s="1">
        <v>43791</v>
      </c>
      <c r="B32" s="3">
        <v>24089</v>
      </c>
      <c r="C32" s="2">
        <v>2.37</v>
      </c>
      <c r="D32">
        <v>7.1440000000000001</v>
      </c>
      <c r="E32" s="2">
        <v>17</v>
      </c>
      <c r="F32">
        <f>(Table1[[#This Row],[Mileage]]-B31)/Table1[[#This Row],[Gas Amount]]</f>
        <v>48.432250839865624</v>
      </c>
    </row>
    <row r="33" spans="1:6" x14ac:dyDescent="0.25">
      <c r="A33" s="1">
        <v>43804</v>
      </c>
      <c r="B33" s="3">
        <v>24415</v>
      </c>
      <c r="C33" s="2">
        <v>2.37</v>
      </c>
      <c r="D33">
        <v>6.726</v>
      </c>
      <c r="E33" s="2">
        <v>16</v>
      </c>
      <c r="F33">
        <f>(Table1[[#This Row],[Mileage]]-B32)/Table1[[#This Row],[Gas Amount]]</f>
        <v>48.46862920011894</v>
      </c>
    </row>
    <row r="34" spans="1:6" x14ac:dyDescent="0.25">
      <c r="A34" s="1">
        <v>43812</v>
      </c>
      <c r="B34" s="3">
        <v>24750</v>
      </c>
      <c r="C34" s="2">
        <v>2.33</v>
      </c>
      <c r="D34">
        <v>6.4109999999999996</v>
      </c>
      <c r="E34" s="2">
        <v>15</v>
      </c>
      <c r="F34">
        <f>(Table1[[#This Row],[Mileage]]-B33)/Table1[[#This Row],[Gas Amount]]</f>
        <v>52.253938543129003</v>
      </c>
    </row>
    <row r="35" spans="1:6" x14ac:dyDescent="0.25">
      <c r="A35" s="1">
        <v>43827</v>
      </c>
      <c r="B35" s="3">
        <v>25111</v>
      </c>
      <c r="C35" s="2">
        <v>2.41</v>
      </c>
      <c r="D35">
        <v>7.44</v>
      </c>
      <c r="E35" s="2">
        <v>18</v>
      </c>
      <c r="F35">
        <f>(Table1[[#This Row],[Mileage]]-B34)/Table1[[#This Row],[Gas Amount]]</f>
        <v>48.521505376344081</v>
      </c>
    </row>
    <row r="36" spans="1:6" x14ac:dyDescent="0.25">
      <c r="A36" s="1">
        <v>43838</v>
      </c>
      <c r="B36" s="3">
        <v>25532</v>
      </c>
      <c r="C36" s="2">
        <v>2.4900000000000002</v>
      </c>
      <c r="D36">
        <v>8.0039999999999996</v>
      </c>
      <c r="E36" s="2">
        <v>20</v>
      </c>
      <c r="F36">
        <f>(Table1[[#This Row],[Mileage]]-B35)/Table1[[#This Row],[Gas Amount]]</f>
        <v>52.598700649675166</v>
      </c>
    </row>
    <row r="37" spans="1:6" x14ac:dyDescent="0.25">
      <c r="A37" s="1">
        <v>43853</v>
      </c>
      <c r="B37" s="3">
        <v>25855</v>
      </c>
      <c r="C37" s="2">
        <v>2.4500000000000002</v>
      </c>
      <c r="D37">
        <v>6.9160000000000004</v>
      </c>
      <c r="E37" s="2">
        <v>17</v>
      </c>
      <c r="F37">
        <f>(Table1[[#This Row],[Mileage]]-B36)/Table1[[#This Row],[Gas Amount]]</f>
        <v>46.703296703296701</v>
      </c>
    </row>
    <row r="38" spans="1:6" x14ac:dyDescent="0.25">
      <c r="A38" s="1">
        <v>43864</v>
      </c>
      <c r="B38" s="3">
        <v>26178</v>
      </c>
      <c r="C38" s="2">
        <v>2.29</v>
      </c>
      <c r="D38">
        <v>6.524</v>
      </c>
      <c r="E38" s="2">
        <v>15</v>
      </c>
      <c r="F38">
        <f>(Table1[[#This Row],[Mileage]]-B37)/Table1[[#This Row],[Gas Amount]]</f>
        <v>49.509503372164318</v>
      </c>
    </row>
    <row r="39" spans="1:6" x14ac:dyDescent="0.25">
      <c r="A39" s="1">
        <v>43880</v>
      </c>
      <c r="B39" s="3">
        <v>26493</v>
      </c>
      <c r="C39" s="2">
        <v>2.23</v>
      </c>
      <c r="D39">
        <v>7.1440000000000001</v>
      </c>
      <c r="E39" s="2">
        <v>16</v>
      </c>
      <c r="F39">
        <f>(Table1[[#This Row],[Mileage]]-B38)/Table1[[#This Row],[Gas Amount]]</f>
        <v>44.092945128779391</v>
      </c>
    </row>
    <row r="40" spans="1:6" x14ac:dyDescent="0.25">
      <c r="A40" s="1">
        <v>43891</v>
      </c>
      <c r="B40" s="3">
        <v>26872</v>
      </c>
      <c r="C40" s="2">
        <v>2.27</v>
      </c>
      <c r="D40">
        <v>7.258</v>
      </c>
      <c r="E40" s="2">
        <v>16.54</v>
      </c>
      <c r="F40">
        <f>(Table1[[#This Row],[Mileage]]-B39)/Table1[[#This Row],[Gas Amount]]</f>
        <v>52.218241939928355</v>
      </c>
    </row>
    <row r="41" spans="1:6" x14ac:dyDescent="0.25">
      <c r="A41" s="1">
        <v>43901</v>
      </c>
      <c r="B41" s="3">
        <v>27216</v>
      </c>
      <c r="C41" s="2">
        <v>2.27</v>
      </c>
      <c r="D41">
        <v>6.9870000000000001</v>
      </c>
      <c r="E41" s="2">
        <v>15.7</v>
      </c>
      <c r="F41">
        <f>(Table1[[#This Row],[Mileage]]-B40)/Table1[[#This Row],[Gas Amount]]</f>
        <v>49.234292257048807</v>
      </c>
    </row>
    <row r="42" spans="1:6" x14ac:dyDescent="0.25">
      <c r="A42" s="1">
        <v>43942</v>
      </c>
      <c r="B42" s="3">
        <v>27585</v>
      </c>
      <c r="C42" s="2">
        <v>1.95</v>
      </c>
      <c r="D42">
        <v>7.3310000000000004</v>
      </c>
      <c r="E42" s="2">
        <v>14.36</v>
      </c>
      <c r="F42">
        <f>(Table1[[#This Row],[Mileage]]-B41)/Table1[[#This Row],[Gas Amount]]</f>
        <v>50.334197244577815</v>
      </c>
    </row>
    <row r="43" spans="1:6" x14ac:dyDescent="0.25">
      <c r="A43" s="5">
        <v>43975</v>
      </c>
      <c r="B43" s="6">
        <v>27961</v>
      </c>
      <c r="C43" s="7">
        <v>1.95</v>
      </c>
      <c r="D43" s="8">
        <v>2.552</v>
      </c>
      <c r="E43" s="7">
        <v>5</v>
      </c>
      <c r="F43" s="8">
        <f>(Table1[[#This Row],[Mileage]]-B42)/Table1[[#This Row],[Gas Amount]]</f>
        <v>147.33542319749216</v>
      </c>
    </row>
    <row r="44" spans="1:6" x14ac:dyDescent="0.25">
      <c r="A44" s="5">
        <v>43984</v>
      </c>
      <c r="B44" s="6">
        <v>28113</v>
      </c>
      <c r="C44" s="7">
        <v>1.93</v>
      </c>
      <c r="D44" s="8">
        <v>7.7359999999999998</v>
      </c>
      <c r="E44" s="7">
        <v>15</v>
      </c>
      <c r="F44" s="8">
        <f>(Table1[[#This Row],[Mileage]]-B43)/Table1[[#This Row],[Gas Amount]]</f>
        <v>19.648397104446744</v>
      </c>
    </row>
    <row r="45" spans="1:6" x14ac:dyDescent="0.25">
      <c r="A45" s="1">
        <v>44001</v>
      </c>
      <c r="B45" s="3">
        <v>28493</v>
      </c>
      <c r="C45" s="2">
        <v>1.89</v>
      </c>
      <c r="D45">
        <v>7.3730000000000002</v>
      </c>
      <c r="E45" s="2">
        <v>14</v>
      </c>
      <c r="F45">
        <f>(Table1[[#This Row],[Mileage]]-B44)/Table1[[#This Row],[Gas Amount]]</f>
        <v>51.539400515394007</v>
      </c>
    </row>
    <row r="46" spans="1:6" x14ac:dyDescent="0.25">
      <c r="A46" s="1">
        <v>44024</v>
      </c>
      <c r="B46" s="3">
        <v>28876</v>
      </c>
      <c r="C46" s="2">
        <v>1.95</v>
      </c>
      <c r="D46">
        <v>7.1459999999999999</v>
      </c>
      <c r="E46" s="2">
        <v>14</v>
      </c>
      <c r="F46">
        <f>(Table1[[#This Row],[Mileage]]-B45)/Table1[[#This Row],[Gas Amount]]</f>
        <v>53.596417576266447</v>
      </c>
    </row>
    <row r="47" spans="1:6" x14ac:dyDescent="0.25">
      <c r="A47" s="1">
        <v>44046</v>
      </c>
      <c r="B47" s="3">
        <v>29287</v>
      </c>
      <c r="C47" s="2">
        <v>1.95</v>
      </c>
      <c r="D47">
        <v>7.1440000000000001</v>
      </c>
      <c r="E47" s="2">
        <v>14</v>
      </c>
      <c r="F47">
        <f>(Table1[[#This Row],[Mileage]]-B46)/Table1[[#This Row],[Gas Amount]]</f>
        <v>57.530795072788351</v>
      </c>
    </row>
    <row r="48" spans="1:6" x14ac:dyDescent="0.25">
      <c r="A48" s="1">
        <v>44082</v>
      </c>
      <c r="B48" s="3">
        <v>29684</v>
      </c>
      <c r="C48" s="2">
        <v>1.99</v>
      </c>
      <c r="D48">
        <v>7.5049999999999999</v>
      </c>
      <c r="E48" s="2">
        <v>15</v>
      </c>
      <c r="F48">
        <f>(Table1[[#This Row],[Mileage]]-B47)/Table1[[#This Row],[Gas Amount]]</f>
        <v>52.89806795469687</v>
      </c>
    </row>
    <row r="49" spans="1:6" x14ac:dyDescent="0.25">
      <c r="A49" s="5">
        <v>44118</v>
      </c>
      <c r="B49" s="6">
        <v>30081</v>
      </c>
      <c r="C49" s="7">
        <v>2.13</v>
      </c>
      <c r="D49" s="8">
        <v>2.8050000000000002</v>
      </c>
      <c r="E49" s="7">
        <v>6</v>
      </c>
      <c r="F49" s="8">
        <f>(Table1[[#This Row],[Mileage]]-B48)/Table1[[#This Row],[Gas Amount]]</f>
        <v>141.53297682709447</v>
      </c>
    </row>
    <row r="50" spans="1:6" x14ac:dyDescent="0.25">
      <c r="A50" s="5">
        <v>44127</v>
      </c>
      <c r="B50" s="6">
        <v>30200</v>
      </c>
      <c r="C50" s="7">
        <v>1.99</v>
      </c>
      <c r="D50" s="8">
        <v>7.008</v>
      </c>
      <c r="E50" s="7">
        <v>14</v>
      </c>
      <c r="F50" s="8">
        <f>(Table1[[#This Row],[Mileage]]-B49)/Table1[[#This Row],[Gas Amount]]</f>
        <v>16.980593607305938</v>
      </c>
    </row>
    <row r="51" spans="1:6" x14ac:dyDescent="0.25">
      <c r="A51" s="1">
        <v>44172</v>
      </c>
      <c r="B51" s="3">
        <v>30551</v>
      </c>
      <c r="C51" s="2">
        <v>2.0299999999999998</v>
      </c>
      <c r="D51">
        <v>7.3559999999999999</v>
      </c>
      <c r="E51" s="2">
        <v>15</v>
      </c>
      <c r="F51">
        <f>(Table1[[#This Row],[Mileage]]-B50)/Table1[[#This Row],[Gas Amount]]</f>
        <v>47.71615008156607</v>
      </c>
    </row>
    <row r="52" spans="1:6" x14ac:dyDescent="0.25">
      <c r="A52" s="1">
        <v>44221</v>
      </c>
      <c r="B52" s="3">
        <v>30896</v>
      </c>
      <c r="C52" s="2">
        <v>2.33</v>
      </c>
      <c r="D52">
        <v>7.2670000000000003</v>
      </c>
      <c r="E52" s="2">
        <v>17</v>
      </c>
      <c r="F52">
        <f>(Table1[[#This Row],[Mileage]]-B51)/Table1[[#This Row],[Gas Amount]]</f>
        <v>47.474886473097563</v>
      </c>
    </row>
    <row r="53" spans="1:6" x14ac:dyDescent="0.25">
      <c r="A53" s="1">
        <v>44256</v>
      </c>
      <c r="B53" s="3">
        <v>31235</v>
      </c>
      <c r="C53" s="2">
        <v>2.63</v>
      </c>
      <c r="D53">
        <v>7.585</v>
      </c>
      <c r="E53" s="2">
        <v>20</v>
      </c>
      <c r="F53">
        <f>(Table1[[#This Row],[Mileage]]-B52)/Table1[[#This Row],[Gas Amount]]</f>
        <v>44.693473961766642</v>
      </c>
    </row>
    <row r="54" spans="1:6" x14ac:dyDescent="0.25">
      <c r="A54" s="1">
        <v>44292</v>
      </c>
      <c r="B54" s="3">
        <v>31596</v>
      </c>
      <c r="C54" s="2">
        <v>2.69</v>
      </c>
      <c r="D54">
        <v>7.4109999999999996</v>
      </c>
      <c r="E54" s="2">
        <v>20</v>
      </c>
      <c r="F54">
        <f>(Table1[[#This Row],[Mileage]]-B53)/Table1[[#This Row],[Gas Amount]]</f>
        <v>48.711374983133183</v>
      </c>
    </row>
    <row r="55" spans="1:6" x14ac:dyDescent="0.25">
      <c r="A55" s="1">
        <v>44329</v>
      </c>
      <c r="B55" s="3">
        <v>31940</v>
      </c>
      <c r="C55" s="2">
        <v>2.83</v>
      </c>
      <c r="D55">
        <v>6.7039999999999997</v>
      </c>
      <c r="E55" s="2">
        <v>19</v>
      </c>
      <c r="F55">
        <f>(Table1[[#This Row],[Mileage]]-B54)/Table1[[#This Row],[Gas Amount]]</f>
        <v>51.312649164677808</v>
      </c>
    </row>
    <row r="56" spans="1:6" x14ac:dyDescent="0.25">
      <c r="A56" s="1">
        <v>44369</v>
      </c>
      <c r="B56" s="3">
        <v>32336</v>
      </c>
      <c r="C56" s="2">
        <v>2.89</v>
      </c>
      <c r="D56">
        <v>7.5890000000000004</v>
      </c>
      <c r="E56" s="2">
        <v>22</v>
      </c>
      <c r="F56">
        <f>(Table1[[#This Row],[Mileage]]-B55)/Table1[[#This Row],[Gas Amount]]</f>
        <v>52.180787982606404</v>
      </c>
    </row>
    <row r="57" spans="1:6" x14ac:dyDescent="0.25">
      <c r="A57" s="1">
        <v>44424</v>
      </c>
      <c r="B57" s="3">
        <v>32753</v>
      </c>
      <c r="C57" s="2">
        <v>2.99</v>
      </c>
      <c r="D57">
        <v>7.3380000000000001</v>
      </c>
      <c r="E57" s="2">
        <v>22</v>
      </c>
      <c r="F57">
        <f>(Table1[[#This Row],[Mileage]]-B56)/Table1[[#This Row],[Gas Amount]]</f>
        <v>56.827473426001632</v>
      </c>
    </row>
    <row r="58" spans="1:6" x14ac:dyDescent="0.25">
      <c r="A58" s="1">
        <v>44456</v>
      </c>
      <c r="B58" s="3">
        <v>33089</v>
      </c>
      <c r="C58" s="2">
        <v>3.03</v>
      </c>
      <c r="D58">
        <v>4.6059999999999999</v>
      </c>
      <c r="E58" s="2">
        <v>14</v>
      </c>
      <c r="F58">
        <f>(Table1[[#This Row],[Mileage]]-B57)/Table1[[#This Row],[Gas Amount]]</f>
        <v>72.948328267477208</v>
      </c>
    </row>
    <row r="59" spans="1:6" x14ac:dyDescent="0.25">
      <c r="A59" s="1">
        <v>44477</v>
      </c>
      <c r="B59" s="3">
        <v>33332</v>
      </c>
      <c r="C59" s="2">
        <v>2.94</v>
      </c>
      <c r="D59">
        <v>7.4589999999999996</v>
      </c>
      <c r="E59" s="2">
        <v>22</v>
      </c>
      <c r="F59">
        <f>(Table1[[#This Row],[Mileage]]-B58)/Table1[[#This Row],[Gas Amount]]</f>
        <v>32.578093578227644</v>
      </c>
    </row>
    <row r="60" spans="1:6" x14ac:dyDescent="0.25">
      <c r="A60" s="1">
        <v>44509</v>
      </c>
      <c r="B60" s="3">
        <v>33691</v>
      </c>
      <c r="C60" s="2">
        <v>3.1539999999999999</v>
      </c>
      <c r="D60">
        <v>6.0140000000000002</v>
      </c>
      <c r="E60" s="2">
        <v>19</v>
      </c>
      <c r="F60">
        <f>(Table1[[#This Row],[Mileage]]-B59)/Table1[[#This Row],[Gas Amount]]</f>
        <v>59.694047223145994</v>
      </c>
    </row>
    <row r="61" spans="1:6" x14ac:dyDescent="0.25">
      <c r="A61" s="1">
        <v>44551</v>
      </c>
      <c r="B61" s="3">
        <v>33981</v>
      </c>
      <c r="C61" s="2">
        <v>3.09</v>
      </c>
      <c r="D61">
        <v>7.4219999999999997</v>
      </c>
      <c r="E61" s="2">
        <v>23</v>
      </c>
      <c r="F61">
        <f>(Table1[[#This Row],[Mileage]]-B60)/Table1[[#This Row],[Gas Amount]]</f>
        <v>39.073026138507146</v>
      </c>
    </row>
    <row r="62" spans="1:6" x14ac:dyDescent="0.25">
      <c r="A62" s="1">
        <v>44595</v>
      </c>
      <c r="B62" s="3">
        <v>34281</v>
      </c>
      <c r="C62" s="2">
        <v>3.12</v>
      </c>
      <c r="D62">
        <v>7.0419999999999998</v>
      </c>
      <c r="E62" s="2">
        <v>22</v>
      </c>
      <c r="F62">
        <f>(Table1[[#This Row],[Mileage]]-B61)/Table1[[#This Row],[Gas Amount]]</f>
        <v>42.60153365521159</v>
      </c>
    </row>
    <row r="63" spans="1:6" x14ac:dyDescent="0.25">
      <c r="A63" s="1">
        <v>44628</v>
      </c>
      <c r="B63" s="3">
        <v>34596</v>
      </c>
      <c r="C63" s="2">
        <v>4.04</v>
      </c>
      <c r="D63">
        <v>6.9249999999999998</v>
      </c>
      <c r="E63" s="2">
        <v>28</v>
      </c>
      <c r="F63">
        <f>(Table1[[#This Row],[Mileage]]-B62)/Table1[[#This Row],[Gas Amount]]</f>
        <v>45.487364620938628</v>
      </c>
    </row>
    <row r="64" spans="1:6" x14ac:dyDescent="0.25">
      <c r="A64" s="1">
        <v>44670</v>
      </c>
      <c r="B64" s="3">
        <v>34961</v>
      </c>
      <c r="C64" s="2">
        <v>3.82</v>
      </c>
      <c r="D64">
        <v>7.5730000000000004</v>
      </c>
      <c r="E64" s="2">
        <v>29</v>
      </c>
      <c r="F64">
        <f>(Table1[[#This Row],[Mileage]]-B63)/Table1[[#This Row],[Gas Amount]]</f>
        <v>48.197543905981775</v>
      </c>
    </row>
    <row r="65" spans="1:6" x14ac:dyDescent="0.25">
      <c r="A65" s="1">
        <v>44712</v>
      </c>
      <c r="B65" s="3">
        <v>35369</v>
      </c>
      <c r="C65" s="2">
        <v>4.49</v>
      </c>
      <c r="D65">
        <v>8.0069999999999997</v>
      </c>
      <c r="E65" s="2">
        <v>36.020000000000003</v>
      </c>
      <c r="F65">
        <f>(Table1[[#This Row],[Mileage]]-B64)/Table1[[#This Row],[Gas Amount]]</f>
        <v>50.955414012738856</v>
      </c>
    </row>
    <row r="66" spans="1:6" x14ac:dyDescent="0.25">
      <c r="A66" s="1">
        <v>44721</v>
      </c>
      <c r="B66" s="3">
        <v>35627</v>
      </c>
      <c r="C66" s="2">
        <v>4.54</v>
      </c>
      <c r="D66">
        <v>5.0590000000000002</v>
      </c>
      <c r="E66" s="2">
        <v>23.01</v>
      </c>
      <c r="F66">
        <f>(Table1[[#This Row],[Mileage]]-B65)/Table1[[#This Row],[Gas Amount]]</f>
        <v>50.998220992290968</v>
      </c>
    </row>
    <row r="67" spans="1:6" x14ac:dyDescent="0.25">
      <c r="A67" s="1">
        <v>44784</v>
      </c>
      <c r="B67" s="3">
        <v>36015</v>
      </c>
      <c r="C67" s="2">
        <v>3.94</v>
      </c>
      <c r="D67">
        <v>7.3449999999999998</v>
      </c>
      <c r="E67" s="2">
        <v>29</v>
      </c>
      <c r="F67">
        <f>(Table1[[#This Row],[Mileage]]-B66)/Table1[[#This Row],[Gas Amount]]</f>
        <v>52.825051055139554</v>
      </c>
    </row>
    <row r="68" spans="1:6" x14ac:dyDescent="0.25">
      <c r="A68" s="1">
        <v>44817</v>
      </c>
      <c r="B68" s="3">
        <v>36403</v>
      </c>
      <c r="C68" s="2">
        <v>3.34</v>
      </c>
      <c r="D68">
        <v>7.7670000000000003</v>
      </c>
      <c r="E68" s="2">
        <v>26</v>
      </c>
      <c r="F68">
        <f>(Table1[[#This Row],[Mileage]]-B67)/Table1[[#This Row],[Gas Amount]]</f>
        <v>49.954937556328055</v>
      </c>
    </row>
    <row r="69" spans="1:6" x14ac:dyDescent="0.25">
      <c r="A69" s="1">
        <v>44846</v>
      </c>
      <c r="B69" s="3">
        <v>36786</v>
      </c>
      <c r="C69" s="2">
        <v>3.29</v>
      </c>
      <c r="D69">
        <v>7.274</v>
      </c>
      <c r="E69" s="2">
        <v>24</v>
      </c>
      <c r="F69">
        <f>(Table1[[#This Row],[Mileage]]-B68)/Table1[[#This Row],[Gas Amount]]</f>
        <v>52.65328567500687</v>
      </c>
    </row>
    <row r="70" spans="1:6" x14ac:dyDescent="0.25">
      <c r="A70" s="1">
        <v>44874</v>
      </c>
      <c r="B70" s="3">
        <v>37128</v>
      </c>
      <c r="C70" s="2">
        <v>3.64</v>
      </c>
      <c r="D70">
        <v>6.8520000000000003</v>
      </c>
      <c r="E70" s="2">
        <v>25</v>
      </c>
      <c r="F70">
        <f>(Table1[[#This Row],[Mileage]]-B69)/Table1[[#This Row],[Gas Amount]]</f>
        <v>49.912434325744307</v>
      </c>
    </row>
    <row r="71" spans="1:6" x14ac:dyDescent="0.25">
      <c r="A71" s="1">
        <v>44908</v>
      </c>
      <c r="B71" s="3">
        <v>37470</v>
      </c>
      <c r="C71" s="2">
        <v>3.09</v>
      </c>
      <c r="D71">
        <v>7.7629999999999999</v>
      </c>
      <c r="E71" s="2">
        <v>24</v>
      </c>
      <c r="F71">
        <f>(Table1[[#This Row],[Mileage]]-B70)/Table1[[#This Row],[Gas Amount]]</f>
        <v>44.05513332474559</v>
      </c>
    </row>
    <row r="72" spans="1:6" x14ac:dyDescent="0.25">
      <c r="A72" s="1">
        <v>44945</v>
      </c>
      <c r="B72" s="3">
        <v>37806</v>
      </c>
      <c r="C72" s="2">
        <v>3.04</v>
      </c>
      <c r="D72">
        <v>7.5469999999999997</v>
      </c>
      <c r="E72" s="2">
        <v>23</v>
      </c>
      <c r="F72">
        <f>(Table1[[#This Row],[Mileage]]-B71)/Table1[[#This Row],[Gas Amount]]</f>
        <v>44.521001722538756</v>
      </c>
    </row>
    <row r="73" spans="1:6" x14ac:dyDescent="0.25">
      <c r="A73" s="1">
        <v>44974</v>
      </c>
      <c r="B73" s="3">
        <v>38136</v>
      </c>
      <c r="C73" s="2">
        <v>3.04</v>
      </c>
      <c r="D73">
        <v>7.5419999999999998</v>
      </c>
      <c r="E73" s="2">
        <v>23</v>
      </c>
      <c r="F73">
        <f>(Table1[[#This Row],[Mileage]]-B72)/Table1[[#This Row],[Gas Amount]]</f>
        <v>43.754972155926808</v>
      </c>
    </row>
    <row r="74" spans="1:6" x14ac:dyDescent="0.25">
      <c r="A74" s="1">
        <v>45006</v>
      </c>
      <c r="B74" s="3">
        <v>38441</v>
      </c>
      <c r="C74" s="2">
        <v>3.04</v>
      </c>
      <c r="D74">
        <v>6.8920000000000003</v>
      </c>
      <c r="E74" s="2">
        <v>21</v>
      </c>
      <c r="F74">
        <f>(Table1[[#This Row],[Mileage]]-B73)/Table1[[#This Row],[Gas Amount]]</f>
        <v>44.254207777132905</v>
      </c>
    </row>
    <row r="75" spans="1:6" x14ac:dyDescent="0.25">
      <c r="A75" s="1">
        <v>45038</v>
      </c>
      <c r="B75" s="3">
        <v>38812</v>
      </c>
      <c r="C75" s="2">
        <v>3.22</v>
      </c>
      <c r="D75">
        <v>7.7409999999999997</v>
      </c>
      <c r="E75" s="2">
        <v>25</v>
      </c>
      <c r="F75">
        <f>(Table1[[#This Row],[Mileage]]-B74)/Table1[[#This Row],[Gas Amount]]</f>
        <v>47.926624467123112</v>
      </c>
    </row>
    <row r="76" spans="1:6" x14ac:dyDescent="0.25">
      <c r="A76" s="1">
        <v>45071</v>
      </c>
      <c r="B76" s="3">
        <v>39222</v>
      </c>
      <c r="C76" s="2">
        <v>3.24</v>
      </c>
      <c r="D76">
        <v>7.7080000000000002</v>
      </c>
      <c r="E76" s="2">
        <v>25</v>
      </c>
      <c r="F76">
        <f>(Table1[[#This Row],[Mileage]]-B75)/Table1[[#This Row],[Gas Amount]]</f>
        <v>53.191489361702125</v>
      </c>
    </row>
    <row r="77" spans="1:6" x14ac:dyDescent="0.25">
      <c r="A77" s="1">
        <v>45080</v>
      </c>
      <c r="B77" s="3">
        <v>39658</v>
      </c>
      <c r="C77" s="2">
        <v>3.21</v>
      </c>
      <c r="D77">
        <v>8.0790000000000006</v>
      </c>
      <c r="E77" s="2">
        <v>26</v>
      </c>
      <c r="F77">
        <f>(Table1[[#This Row],[Mileage]]-B76)/Table1[[#This Row],[Gas Amount]]</f>
        <v>53.967075133061016</v>
      </c>
    </row>
    <row r="78" spans="1:6" x14ac:dyDescent="0.25">
      <c r="A78" s="1" t="s">
        <v>8</v>
      </c>
      <c r="B78" s="3"/>
      <c r="C78" s="2"/>
      <c r="E78" s="2"/>
      <c r="F78" s="3" t="e">
        <f>(Table1[[#This Row],[Mileage]]-B77)/Table1[[#This Row],[Gas Amount]]</f>
        <v>#DIV/0!</v>
      </c>
    </row>
    <row r="79" spans="1:6" x14ac:dyDescent="0.25">
      <c r="A79" s="1"/>
      <c r="B79" s="3"/>
      <c r="C79" s="2"/>
      <c r="E79" s="2"/>
      <c r="F79" s="3" t="e">
        <f>(Table1[[#This Row],[Mileage]]-B78)/Table1[[#This Row],[Gas Amount]]</f>
        <v>#DIV/0!</v>
      </c>
    </row>
    <row r="80" spans="1:6" x14ac:dyDescent="0.25">
      <c r="A80" t="s">
        <v>7</v>
      </c>
      <c r="B80" t="s">
        <v>9</v>
      </c>
      <c r="C80" s="3">
        <f>AVERAGE(Table1[Gas Cost])</f>
        <v>2.6585866666666664</v>
      </c>
      <c r="D80">
        <f>AVERAGE(Table1[Gas Amount])</f>
        <v>6.9147733333333345</v>
      </c>
      <c r="E80" s="3">
        <f>AVERAGE(Table1[Final Cost])</f>
        <v>18.538133333333331</v>
      </c>
      <c r="F80">
        <f>AVERAGE(F4:F77)</f>
        <v>52.619024708039362</v>
      </c>
    </row>
    <row r="81" spans="2:6" x14ac:dyDescent="0.25">
      <c r="B81" t="s">
        <v>10</v>
      </c>
      <c r="C81" s="1">
        <v>45080</v>
      </c>
      <c r="D81">
        <f>B77-B3</f>
        <v>25942</v>
      </c>
      <c r="E81">
        <f>SUM(D3:D77)</f>
        <v>518.60800000000006</v>
      </c>
      <c r="F81">
        <f>D81/E81</f>
        <v>50.022367568568164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2023-07-07T21:01:21Z</dcterms:modified>
</cp:coreProperties>
</file>